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775" windowHeight="1272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<sst xmlns="http://schemas.openxmlformats.org/spreadsheetml/2006/main" count="226" uniqueCount="115">
  <si>
    <t>gene-&gt;</t>
  </si>
  <si>
    <t>xfgfx1</t>
  </si>
  <si>
    <t>Qwar3x</t>
  </si>
  <si>
    <t>rag3rt</t>
  </si>
  <si>
    <t>nkay78</t>
  </si>
  <si>
    <t>ragklp</t>
  </si>
  <si>
    <t>Qwatqw334</t>
  </si>
  <si>
    <t>xfai90</t>
  </si>
  <si>
    <t>Qwa2wwq</t>
  </si>
  <si>
    <t>tag6ty</t>
  </si>
  <si>
    <t>taaolp</t>
  </si>
  <si>
    <t>Qwastr</t>
  </si>
  <si>
    <t>nkafibpro</t>
  </si>
  <si>
    <t>xfgltrfact</t>
  </si>
  <si>
    <t>taanecr55</t>
  </si>
  <si>
    <t>nkaprolif</t>
  </si>
  <si>
    <t>xfgdemyel</t>
  </si>
  <si>
    <t>ragfibpr</t>
  </si>
  <si>
    <t>nkangio9_L</t>
  </si>
  <si>
    <t>taapopt78</t>
  </si>
  <si>
    <t>xfarc77</t>
  </si>
  <si>
    <t>2 cerebrum</t>
  </si>
  <si>
    <t>3 cerebrum</t>
  </si>
  <si>
    <t>4 cerebrum</t>
  </si>
  <si>
    <t>5 cerebrum</t>
  </si>
  <si>
    <t>6 cerebrum</t>
  </si>
  <si>
    <t>7 cerebrum</t>
  </si>
  <si>
    <t>8 cerebrum</t>
  </si>
  <si>
    <t>9 cerebrum</t>
  </si>
  <si>
    <t>10 cerebrum</t>
  </si>
  <si>
    <t>11 cerebrum</t>
  </si>
  <si>
    <t>12 cerebrum</t>
  </si>
  <si>
    <t>13 cerebrum</t>
  </si>
  <si>
    <t>14 cerebrum</t>
  </si>
  <si>
    <t>15 cerebrum</t>
  </si>
  <si>
    <t>16 cerebrum</t>
  </si>
  <si>
    <t>17 cerebrum</t>
  </si>
  <si>
    <t>18 cerebrum</t>
  </si>
  <si>
    <t>1 cerebellum</t>
  </si>
  <si>
    <t>2 cerebellum</t>
  </si>
  <si>
    <t>3 cerebellum</t>
  </si>
  <si>
    <t>4 cerebellum</t>
  </si>
  <si>
    <t>5 cerebellum</t>
  </si>
  <si>
    <t>6 cerebellum</t>
  </si>
  <si>
    <t>7 cerebellum</t>
  </si>
  <si>
    <t>8 cerebellum</t>
  </si>
  <si>
    <t>9 cerebellum</t>
  </si>
  <si>
    <t>10 cerebellum</t>
  </si>
  <si>
    <t>11 cerebellum</t>
  </si>
  <si>
    <t>12 cerebellum</t>
  </si>
  <si>
    <t>13 cerebellum</t>
  </si>
  <si>
    <t>14 cerebellum</t>
  </si>
  <si>
    <t>15 cerebellum</t>
  </si>
  <si>
    <t>16 cerebellum</t>
  </si>
  <si>
    <t>17 cerebellum</t>
  </si>
  <si>
    <t>18 cerebellum</t>
  </si>
  <si>
    <t>1 CSF</t>
  </si>
  <si>
    <t>2 CSF</t>
  </si>
  <si>
    <t>3 CSF</t>
  </si>
  <si>
    <t>4 CSF</t>
  </si>
  <si>
    <t>5 CSF</t>
  </si>
  <si>
    <t>6 CSF</t>
  </si>
  <si>
    <t>7 CSF</t>
  </si>
  <si>
    <t>8 CSF</t>
  </si>
  <si>
    <t>9 CSF</t>
  </si>
  <si>
    <t>10 CSF</t>
  </si>
  <si>
    <t>11 CSF</t>
  </si>
  <si>
    <t>12 CSF</t>
  </si>
  <si>
    <t>13 CSF</t>
  </si>
  <si>
    <t>14 CSF</t>
  </si>
  <si>
    <t>15 CSF</t>
  </si>
  <si>
    <t>16 CSF</t>
  </si>
  <si>
    <t>17 CSF</t>
  </si>
  <si>
    <t>18 CSF</t>
  </si>
  <si>
    <t>1 Meninges</t>
  </si>
  <si>
    <t>2 Meninges</t>
  </si>
  <si>
    <t>3 Meninges</t>
  </si>
  <si>
    <t>4 Meninges</t>
  </si>
  <si>
    <t>5 Meninges</t>
  </si>
  <si>
    <t>6 Meninges</t>
  </si>
  <si>
    <t>7 Meninges</t>
  </si>
  <si>
    <t>8 Meninges</t>
  </si>
  <si>
    <t>9 Meninges</t>
  </si>
  <si>
    <t>10 Meninges</t>
  </si>
  <si>
    <t>11 Meninges</t>
  </si>
  <si>
    <t>12 Meninges</t>
  </si>
  <si>
    <t>13 Meninges</t>
  </si>
  <si>
    <t>14 Meninges</t>
  </si>
  <si>
    <t>15 Meninges</t>
  </si>
  <si>
    <t>16 Meninges</t>
  </si>
  <si>
    <t>17 Meninges</t>
  </si>
  <si>
    <t>18 Meninges</t>
  </si>
  <si>
    <t>1 cord</t>
  </si>
  <si>
    <t>2 cord</t>
  </si>
  <si>
    <t>3 cord</t>
  </si>
  <si>
    <t>4 cord</t>
  </si>
  <si>
    <t>5 cord</t>
  </si>
  <si>
    <t>6 cord</t>
  </si>
  <si>
    <t>7 cord</t>
  </si>
  <si>
    <t>8 cord</t>
  </si>
  <si>
    <t>9 cord</t>
  </si>
  <si>
    <t>10 cord</t>
  </si>
  <si>
    <t>11 cord</t>
  </si>
  <si>
    <t>12 cord</t>
  </si>
  <si>
    <t>13 cord</t>
  </si>
  <si>
    <t>14 cord</t>
  </si>
  <si>
    <t>15 cord</t>
  </si>
  <si>
    <t>16 cord</t>
  </si>
  <si>
    <t>17 cord</t>
  </si>
  <si>
    <t>18 cord</t>
  </si>
  <si>
    <t xml:space="preserve">1 cerebrum </t>
  </si>
  <si>
    <t>1-6 astrocytoma</t>
  </si>
  <si>
    <t>13-18</t>
  </si>
  <si>
    <t>mening</t>
  </si>
  <si>
    <t>7-12 normal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</si>
</sst>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6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33" borderId="0" xfId="0" applyFont="1" applyFill="1" applyAlignment="1">
      <alignment horizontal="right"/>
    </xf>
    <xf numFmtId="0" fontId="37" fillId="34" borderId="0" xfId="0" applyFont="1" applyFill="1" applyAlignment="1">
      <alignment horizontal="right"/>
    </xf>
    <xf numFmtId="0" fontId="37" fillId="35" borderId="0" xfId="0" applyFont="1" applyFill="1" applyAlignment="1">
      <alignment horizontal="right"/>
    </xf>
    <xf numFmtId="0" fontId="37" fillId="36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4" borderId="10" xfId="0" applyFont="1" applyFill="1" applyBorder="1" applyAlignment="1">
      <alignment horizontal="right"/>
    </xf>
    <xf numFmtId="0" fontId="37" fillId="34" borderId="11" xfId="0" applyFont="1" applyFill="1" applyBorder="1" applyAlignment="1">
      <alignment horizontal="right"/>
    </xf>
    <xf numFmtId="0" fontId="37" fillId="34" borderId="12" xfId="0" applyFont="1" applyFill="1" applyBorder="1" applyAlignment="1">
      <alignment horizontal="right"/>
    </xf>
    <xf numFmtId="0" fontId="37" fillId="34" borderId="13" xfId="0" applyFont="1" applyFill="1" applyBorder="1" applyAlignment="1">
      <alignment horizontal="right"/>
    </xf>
    <xf numFmtId="0" fontId="37" fillId="34" borderId="0" xfId="0" applyFont="1" applyFill="1" applyBorder="1" applyAlignment="1">
      <alignment horizontal="right"/>
    </xf>
    <xf numFmtId="0" fontId="37" fillId="34" borderId="14" xfId="0" applyFont="1" applyFill="1" applyBorder="1" applyAlignment="1">
      <alignment horizontal="right"/>
    </xf>
    <xf numFmtId="0" fontId="37" fillId="34" borderId="15" xfId="0" applyFont="1" applyFill="1" applyBorder="1" applyAlignment="1">
      <alignment horizontal="right"/>
    </xf>
    <xf numFmtId="0" fontId="37" fillId="34" borderId="16" xfId="0" applyFont="1" applyFill="1" applyBorder="1" applyAlignment="1">
      <alignment horizontal="right"/>
    </xf>
    <xf numFmtId="0" fontId="37" fillId="34" borderId="17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0" fontId="37" fillId="33" borderId="11" xfId="0" applyFont="1" applyFill="1" applyBorder="1" applyAlignment="1">
      <alignment horizontal="right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right"/>
    </xf>
    <xf numFmtId="0" fontId="37" fillId="33" borderId="14" xfId="0" applyFont="1" applyFill="1" applyBorder="1" applyAlignment="1">
      <alignment horizontal="right"/>
    </xf>
    <xf numFmtId="0" fontId="37" fillId="33" borderId="15" xfId="0" applyFont="1" applyFill="1" applyBorder="1" applyAlignment="1">
      <alignment horizontal="right"/>
    </xf>
    <xf numFmtId="0" fontId="37" fillId="33" borderId="16" xfId="0" applyFont="1" applyFill="1" applyBorder="1" applyAlignment="1">
      <alignment horizontal="right"/>
    </xf>
    <xf numFmtId="0" fontId="37" fillId="33" borderId="17" xfId="0" applyFont="1" applyFill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 horizontal="right"/>
    </xf>
    <xf numFmtId="0" fontId="37" fillId="35" borderId="0" xfId="0" applyFont="1" applyFill="1" applyBorder="1" applyAlignment="1">
      <alignment horizontal="right"/>
    </xf>
    <xf numFmtId="0" fontId="37" fillId="35" borderId="14" xfId="0" applyFont="1" applyFill="1" applyBorder="1" applyAlignment="1">
      <alignment horizontal="right"/>
    </xf>
    <xf numFmtId="0" fontId="37" fillId="35" borderId="16" xfId="0" applyFont="1" applyFill="1" applyBorder="1" applyAlignment="1">
      <alignment horizontal="right"/>
    </xf>
    <xf numFmtId="0" fontId="37" fillId="35" borderId="17" xfId="0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37" fillId="34" borderId="18" xfId="0" applyFont="1" applyFill="1" applyBorder="1" applyAlignment="1">
      <alignment horizontal="right"/>
    </xf>
    <xf numFmtId="0" fontId="37" fillId="34" borderId="19" xfId="0" applyFont="1" applyFill="1" applyBorder="1" applyAlignment="1">
      <alignment horizontal="right"/>
    </xf>
    <xf numFmtId="0" fontId="37" fillId="35" borderId="19" xfId="0" applyFont="1" applyFill="1" applyBorder="1" applyAlignment="1">
      <alignment horizontal="right"/>
    </xf>
    <xf numFmtId="0" fontId="37" fillId="35" borderId="20" xfId="0" applyFont="1" applyFill="1" applyBorder="1" applyAlignment="1">
      <alignment horizontal="right"/>
    </xf>
    <xf numFmtId="0" fontId="37" fillId="36" borderId="21" xfId="0" applyFont="1" applyFill="1" applyBorder="1" applyAlignment="1">
      <alignment horizontal="right"/>
    </xf>
    <xf numFmtId="0" fontId="37" fillId="36" borderId="22" xfId="0" applyFont="1" applyFill="1" applyBorder="1" applyAlignment="1">
      <alignment horizontal="right"/>
    </xf>
    <xf numFmtId="0" fontId="37" fillId="36" borderId="23" xfId="0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33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18" borderId="0" xfId="0" applyFont="1" applyFill="1" applyBorder="1" applyAlignment="1">
      <alignment/>
    </xf>
    <xf numFmtId="0" fontId="38" fillId="16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8" fillId="0" borderId="24" xfId="0" applyFont="1" applyBorder="1" applyAlignment="1">
      <alignment/>
    </xf>
    <xf numFmtId="0" fontId="38" fillId="33" borderId="25" xfId="0" applyFont="1" applyFill="1" applyBorder="1" applyAlignment="1">
      <alignment horizontal="right"/>
    </xf>
    <xf numFmtId="0" fontId="38" fillId="34" borderId="25" xfId="0" applyFont="1" applyFill="1" applyBorder="1" applyAlignment="1">
      <alignment horizontal="right"/>
    </xf>
    <xf numFmtId="0" fontId="38" fillId="18" borderId="25" xfId="0" applyFont="1" applyFill="1" applyBorder="1" applyAlignment="1">
      <alignment horizontal="right"/>
    </xf>
    <xf numFmtId="0" fontId="38" fillId="16" borderId="25" xfId="0" applyFont="1" applyFill="1" applyBorder="1" applyAlignment="1">
      <alignment horizontal="right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/>
    </xf>
    <xf numFmtId="0" fontId="38" fillId="33" borderId="0" xfId="0" applyFont="1" applyFill="1" applyBorder="1" applyAlignment="1">
      <alignment horizontal="right"/>
    </xf>
    <xf numFmtId="0" fontId="38" fillId="34" borderId="0" xfId="0" applyFont="1" applyFill="1" applyBorder="1" applyAlignment="1">
      <alignment horizontal="right"/>
    </xf>
    <xf numFmtId="0" fontId="38" fillId="18" borderId="0" xfId="0" applyFont="1" applyFill="1" applyBorder="1" applyAlignment="1">
      <alignment horizontal="right"/>
    </xf>
    <xf numFmtId="0" fontId="38" fillId="16" borderId="0" xfId="0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16" fontId="39" fillId="0" borderId="0" xfId="0" applyNumberFormat="1" applyFont="1" applyBorder="1" applyAlignment="1">
      <alignment/>
    </xf>
    <xf numFmtId="0" fontId="38" fillId="0" borderId="29" xfId="0" applyFont="1" applyBorder="1" applyAlignment="1">
      <alignment/>
    </xf>
    <xf numFmtId="0" fontId="38" fillId="33" borderId="30" xfId="0" applyFont="1" applyFill="1" applyBorder="1" applyAlignment="1">
      <alignment horizontal="right"/>
    </xf>
    <xf numFmtId="0" fontId="38" fillId="34" borderId="30" xfId="0" applyFont="1" applyFill="1" applyBorder="1" applyAlignment="1">
      <alignment horizontal="right"/>
    </xf>
    <xf numFmtId="0" fontId="38" fillId="18" borderId="30" xfId="0" applyFont="1" applyFill="1" applyBorder="1" applyAlignment="1">
      <alignment horizontal="right"/>
    </xf>
    <xf numFmtId="0" fontId="38" fillId="16" borderId="30" xfId="0" applyFont="1" applyFill="1" applyBorder="1" applyAlignment="1">
      <alignment horizontal="right"/>
    </xf>
    <xf numFmtId="0" fontId="38" fillId="0" borderId="30" xfId="0" applyFont="1" applyBorder="1" applyAlignment="1">
      <alignment horizontal="right"/>
    </xf>
    <xf numFmtId="0" fontId="38" fillId="0" borderId="31" xfId="0" applyFont="1" applyBorder="1" applyAlignment="1">
      <alignment horizontal="right"/>
    </xf>
    <xf numFmtId="0" fontId="38" fillId="10" borderId="25" xfId="0" applyFont="1" applyFill="1" applyBorder="1" applyAlignment="1">
      <alignment horizontal="right"/>
    </xf>
    <xf numFmtId="0" fontId="38" fillId="10" borderId="0" xfId="0" applyFont="1" applyFill="1" applyBorder="1" applyAlignment="1">
      <alignment horizontal="right"/>
    </xf>
    <xf numFmtId="0" fontId="38" fillId="10" borderId="3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wrapText="1"/>
    </xf>
    <xf numFmtId="0" fontId="39" fillId="34" borderId="0" xfId="0" applyFont="1" applyFill="1" applyBorder="1" applyAlignment="1">
      <alignment/>
    </xf>
    <xf numFmtId="0" fontId="39" fillId="18" borderId="0" xfId="0" applyFont="1" applyFill="1" applyBorder="1" applyAlignment="1">
      <alignment/>
    </xf>
    <xf numFmtId="0" fontId="39" fillId="1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zoomScalePageLayoutView="0" workbookViewId="0" topLeftCell="A1">
      <selection activeCell="Y23" sqref="Y23:Z23"/>
    </sheetView>
  </sheetViews>
  <sheetFormatPr defaultColWidth="9.140625" defaultRowHeight="15"/>
  <cols>
    <col min="1" max="1" width="6.28125" style="61" customWidth="1"/>
    <col min="2" max="2" width="5.57421875" style="61" bestFit="1" customWidth="1"/>
    <col min="3" max="3" width="5.28125" style="61" bestFit="1" customWidth="1"/>
    <col min="4" max="4" width="7.28125" style="61" bestFit="1" customWidth="1"/>
    <col min="5" max="5" width="6.421875" style="61" bestFit="1" customWidth="1"/>
    <col min="6" max="6" width="4.7109375" style="61" customWidth="1"/>
    <col min="7" max="7" width="5.8515625" style="92" customWidth="1"/>
    <col min="8" max="8" width="5.7109375" style="92" customWidth="1"/>
    <col min="9" max="9" width="6.28125" style="92" bestFit="1" customWidth="1"/>
    <col min="10" max="10" width="5.7109375" style="92" customWidth="1"/>
    <col min="11" max="12" width="5.140625" style="93" bestFit="1" customWidth="1"/>
    <col min="13" max="13" width="6.421875" style="93" bestFit="1" customWidth="1"/>
    <col min="14" max="14" width="6.7109375" style="94" customWidth="1"/>
    <col min="15" max="15" width="5.421875" style="94" customWidth="1"/>
    <col min="16" max="17" width="5.28125" style="94" bestFit="1" customWidth="1"/>
    <col min="18" max="18" width="6.00390625" style="61" bestFit="1" customWidth="1"/>
    <col min="19" max="19" width="5.57421875" style="61" customWidth="1"/>
    <col min="20" max="20" width="6.8515625" style="61" customWidth="1"/>
    <col min="21" max="21" width="5.140625" style="61" customWidth="1"/>
    <col min="22" max="16384" width="6.8515625" style="61" customWidth="1"/>
  </cols>
  <sheetData>
    <row r="1" spans="1:21" ht="12" thickBot="1">
      <c r="A1" s="56" t="s">
        <v>0</v>
      </c>
      <c r="B1" s="57" t="s">
        <v>1</v>
      </c>
      <c r="C1" s="57" t="s">
        <v>7</v>
      </c>
      <c r="D1" s="57" t="s">
        <v>13</v>
      </c>
      <c r="E1" s="57" t="s">
        <v>20</v>
      </c>
      <c r="F1" s="57" t="s">
        <v>16</v>
      </c>
      <c r="G1" s="58" t="s">
        <v>6</v>
      </c>
      <c r="H1" s="58" t="s">
        <v>8</v>
      </c>
      <c r="I1" s="58" t="s">
        <v>11</v>
      </c>
      <c r="J1" s="58" t="s">
        <v>2</v>
      </c>
      <c r="K1" s="59" t="s">
        <v>3</v>
      </c>
      <c r="L1" s="59" t="s">
        <v>5</v>
      </c>
      <c r="M1" s="59" t="s">
        <v>17</v>
      </c>
      <c r="N1" s="60" t="s">
        <v>19</v>
      </c>
      <c r="O1" s="60" t="s">
        <v>14</v>
      </c>
      <c r="P1" s="60" t="s">
        <v>9</v>
      </c>
      <c r="Q1" s="60" t="s">
        <v>10</v>
      </c>
      <c r="R1" s="56" t="s">
        <v>4</v>
      </c>
      <c r="S1" s="56" t="s">
        <v>12</v>
      </c>
      <c r="T1" s="56" t="s">
        <v>15</v>
      </c>
      <c r="U1" s="56" t="s">
        <v>18</v>
      </c>
    </row>
    <row r="2" spans="1:21" ht="11.25">
      <c r="A2" s="62" t="s">
        <v>110</v>
      </c>
      <c r="B2" s="63">
        <f ca="1">RANDBETWEEN(110,140)/10</f>
        <v>13.7</v>
      </c>
      <c r="C2" s="63">
        <f ca="1">RANDBETWEEN(400,550)/10</f>
        <v>46.7</v>
      </c>
      <c r="D2" s="63">
        <f ca="1">RANDBETWEEN(110,140)/10</f>
        <v>12.6</v>
      </c>
      <c r="E2" s="63">
        <f ca="1">RANDBETWEEN(680,860)/10</f>
        <v>74.8</v>
      </c>
      <c r="F2" s="63">
        <f ca="1">RANDBETWEEN(110,140)/10</f>
        <v>12.7</v>
      </c>
      <c r="G2" s="64">
        <f aca="true" ca="1" t="shared" si="0" ref="G2:G7">RANDBETWEEN(100,155)</f>
        <v>109</v>
      </c>
      <c r="H2" s="64">
        <f aca="true" ca="1" t="shared" si="1" ref="H2:J7">RANDBETWEEN(100,155)</f>
        <v>114</v>
      </c>
      <c r="I2" s="64">
        <f ca="1" t="shared" si="1"/>
        <v>142</v>
      </c>
      <c r="J2" s="64">
        <f ca="1" t="shared" si="1"/>
        <v>121</v>
      </c>
      <c r="K2" s="65">
        <f ca="1">RANDBETWEEN(55,65)</f>
        <v>56</v>
      </c>
      <c r="L2" s="65">
        <f ca="1">RANDBETWEEN(55,65)</f>
        <v>58</v>
      </c>
      <c r="M2" s="65">
        <f ca="1">RANDBETWEEN(55,65)</f>
        <v>62</v>
      </c>
      <c r="N2" s="66">
        <f ca="1">RANDBETWEEN(380,450)/10</f>
        <v>41.1</v>
      </c>
      <c r="O2" s="66">
        <f ca="1">RANDBETWEEN(380,450)/10</f>
        <v>40.4</v>
      </c>
      <c r="P2" s="66">
        <f ca="1">RANDBETWEEN(358,366)</f>
        <v>365</v>
      </c>
      <c r="Q2" s="66">
        <v>20.1</v>
      </c>
      <c r="R2" s="67">
        <f ca="1">RANDBETWEEN(120,159)</f>
        <v>155</v>
      </c>
      <c r="S2" s="67">
        <f ca="1">RANDBETWEEN(120,159)</f>
        <v>138</v>
      </c>
      <c r="T2" s="67">
        <f ca="1">RANDBETWEEN(120,159)</f>
        <v>122</v>
      </c>
      <c r="U2" s="68">
        <f ca="1">RANDBETWEEN(120,159)</f>
        <v>122</v>
      </c>
    </row>
    <row r="3" spans="1:23" ht="11.25">
      <c r="A3" s="69" t="s">
        <v>21</v>
      </c>
      <c r="B3" s="70">
        <f aca="true" ca="1" t="shared" si="2" ref="B3:B13">RANDBETWEEN(110,140)/10</f>
        <v>13.2</v>
      </c>
      <c r="C3" s="70">
        <f aca="true" ca="1" t="shared" si="3" ref="C3:C13">RANDBETWEEN(400,550)/10</f>
        <v>54.8</v>
      </c>
      <c r="D3" s="70">
        <f aca="true" ca="1" t="shared" si="4" ref="D3:D13">RANDBETWEEN(110,140)/10</f>
        <v>13.8</v>
      </c>
      <c r="E3" s="70">
        <f aca="true" ca="1" t="shared" si="5" ref="E3:E13">RANDBETWEEN(680,860)/10</f>
        <v>81.5</v>
      </c>
      <c r="F3" s="70">
        <f aca="true" ca="1" t="shared" si="6" ref="F3:F13">RANDBETWEEN(110,140)/10</f>
        <v>12.9</v>
      </c>
      <c r="G3" s="71">
        <f ca="1" t="shared" si="0"/>
        <v>137</v>
      </c>
      <c r="H3" s="71">
        <f ca="1" t="shared" si="1"/>
        <v>144</v>
      </c>
      <c r="I3" s="71">
        <f ca="1" t="shared" si="1"/>
        <v>128</v>
      </c>
      <c r="J3" s="71">
        <f ca="1" t="shared" si="1"/>
        <v>100</v>
      </c>
      <c r="K3" s="72">
        <f aca="true" ca="1" t="shared" si="7" ref="K3:M7">RANDBETWEEN(55,65)</f>
        <v>65</v>
      </c>
      <c r="L3" s="72">
        <f ca="1" t="shared" si="7"/>
        <v>58</v>
      </c>
      <c r="M3" s="72">
        <f ca="1" t="shared" si="7"/>
        <v>56</v>
      </c>
      <c r="N3" s="73">
        <f aca="true" ca="1" t="shared" si="8" ref="N3:Q25">RANDBETWEEN(380,450)/10</f>
        <v>40.3</v>
      </c>
      <c r="O3" s="73">
        <f ca="1" t="shared" si="8"/>
        <v>40.7</v>
      </c>
      <c r="P3" s="73">
        <f aca="true" ca="1" t="shared" si="9" ref="P3:P55">RANDBETWEEN(358,366)</f>
        <v>364</v>
      </c>
      <c r="Q3" s="73">
        <v>21.1</v>
      </c>
      <c r="R3" s="74">
        <f aca="true" ca="1" t="shared" si="10" ref="R3:U7">RANDBETWEEN(120,159)</f>
        <v>122</v>
      </c>
      <c r="S3" s="74">
        <f ca="1" t="shared" si="10"/>
        <v>157</v>
      </c>
      <c r="T3" s="74">
        <f ca="1" t="shared" si="10"/>
        <v>145</v>
      </c>
      <c r="U3" s="75">
        <f ca="1" t="shared" si="10"/>
        <v>142</v>
      </c>
      <c r="W3" s="76"/>
    </row>
    <row r="4" spans="1:21" ht="11.25">
      <c r="A4" s="69" t="s">
        <v>22</v>
      </c>
      <c r="B4" s="70">
        <f ca="1" t="shared" si="2"/>
        <v>11.7</v>
      </c>
      <c r="C4" s="70">
        <f ca="1" t="shared" si="3"/>
        <v>46.8</v>
      </c>
      <c r="D4" s="70">
        <f ca="1" t="shared" si="4"/>
        <v>12.5</v>
      </c>
      <c r="E4" s="70">
        <f ca="1" t="shared" si="5"/>
        <v>77.8</v>
      </c>
      <c r="F4" s="70">
        <f ca="1" t="shared" si="6"/>
        <v>11.8</v>
      </c>
      <c r="G4" s="71">
        <f ca="1" t="shared" si="0"/>
        <v>145</v>
      </c>
      <c r="H4" s="71">
        <f ca="1" t="shared" si="1"/>
        <v>139</v>
      </c>
      <c r="I4" s="71">
        <f ca="1" t="shared" si="1"/>
        <v>140</v>
      </c>
      <c r="J4" s="71">
        <f ca="1" t="shared" si="1"/>
        <v>115</v>
      </c>
      <c r="K4" s="72">
        <f ca="1" t="shared" si="7"/>
        <v>57</v>
      </c>
      <c r="L4" s="72">
        <f ca="1" t="shared" si="7"/>
        <v>61</v>
      </c>
      <c r="M4" s="72">
        <f ca="1" t="shared" si="7"/>
        <v>60</v>
      </c>
      <c r="N4" s="73">
        <f ca="1" t="shared" si="8"/>
        <v>42.4</v>
      </c>
      <c r="O4" s="73">
        <f ca="1" t="shared" si="8"/>
        <v>39.2</v>
      </c>
      <c r="P4" s="73">
        <f ca="1" t="shared" si="9"/>
        <v>360</v>
      </c>
      <c r="Q4" s="73">
        <v>19.9</v>
      </c>
      <c r="R4" s="74">
        <f ca="1" t="shared" si="10"/>
        <v>140</v>
      </c>
      <c r="S4" s="74">
        <f ca="1" t="shared" si="10"/>
        <v>142</v>
      </c>
      <c r="T4" s="74">
        <f ca="1" t="shared" si="10"/>
        <v>151</v>
      </c>
      <c r="U4" s="75">
        <f ca="1" t="shared" si="10"/>
        <v>146</v>
      </c>
    </row>
    <row r="5" spans="1:21" ht="11.25">
      <c r="A5" s="69" t="s">
        <v>23</v>
      </c>
      <c r="B5" s="70">
        <f ca="1" t="shared" si="2"/>
        <v>12.4</v>
      </c>
      <c r="C5" s="70">
        <f ca="1" t="shared" si="3"/>
        <v>52.5</v>
      </c>
      <c r="D5" s="70">
        <f ca="1" t="shared" si="4"/>
        <v>12.5</v>
      </c>
      <c r="E5" s="70">
        <f ca="1" t="shared" si="5"/>
        <v>76.8</v>
      </c>
      <c r="F5" s="70">
        <f ca="1" t="shared" si="6"/>
        <v>11.1</v>
      </c>
      <c r="G5" s="71">
        <f ca="1" t="shared" si="0"/>
        <v>124</v>
      </c>
      <c r="H5" s="71">
        <f ca="1" t="shared" si="1"/>
        <v>124</v>
      </c>
      <c r="I5" s="71">
        <f ca="1" t="shared" si="1"/>
        <v>145</v>
      </c>
      <c r="J5" s="71">
        <f ca="1" t="shared" si="1"/>
        <v>126</v>
      </c>
      <c r="K5" s="72">
        <f ca="1" t="shared" si="7"/>
        <v>62</v>
      </c>
      <c r="L5" s="72">
        <f ca="1" t="shared" si="7"/>
        <v>59</v>
      </c>
      <c r="M5" s="72">
        <f ca="1" t="shared" si="7"/>
        <v>59</v>
      </c>
      <c r="N5" s="73">
        <f ca="1" t="shared" si="8"/>
        <v>39.1</v>
      </c>
      <c r="O5" s="73">
        <f ca="1" t="shared" si="8"/>
        <v>44.4</v>
      </c>
      <c r="P5" s="73">
        <f ca="1" t="shared" si="9"/>
        <v>364</v>
      </c>
      <c r="Q5" s="73">
        <v>22</v>
      </c>
      <c r="R5" s="74">
        <f ca="1" t="shared" si="10"/>
        <v>149</v>
      </c>
      <c r="S5" s="74">
        <f ca="1" t="shared" si="10"/>
        <v>156</v>
      </c>
      <c r="T5" s="74">
        <f ca="1" t="shared" si="10"/>
        <v>147</v>
      </c>
      <c r="U5" s="75">
        <f ca="1" t="shared" si="10"/>
        <v>148</v>
      </c>
    </row>
    <row r="6" spans="1:21" ht="11.25">
      <c r="A6" s="69" t="s">
        <v>24</v>
      </c>
      <c r="B6" s="70">
        <f ca="1" t="shared" si="2"/>
        <v>12.7</v>
      </c>
      <c r="C6" s="70">
        <f ca="1" t="shared" si="3"/>
        <v>53.4</v>
      </c>
      <c r="D6" s="70">
        <f ca="1" t="shared" si="4"/>
        <v>12.6</v>
      </c>
      <c r="E6" s="70">
        <f ca="1" t="shared" si="5"/>
        <v>82.8</v>
      </c>
      <c r="F6" s="70">
        <f ca="1" t="shared" si="6"/>
        <v>13.5</v>
      </c>
      <c r="G6" s="71">
        <f ca="1" t="shared" si="0"/>
        <v>107</v>
      </c>
      <c r="H6" s="71">
        <f ca="1" t="shared" si="1"/>
        <v>150</v>
      </c>
      <c r="I6" s="71">
        <f ca="1" t="shared" si="1"/>
        <v>151</v>
      </c>
      <c r="J6" s="71">
        <f ca="1" t="shared" si="1"/>
        <v>111</v>
      </c>
      <c r="K6" s="72">
        <f ca="1" t="shared" si="7"/>
        <v>56</v>
      </c>
      <c r="L6" s="72">
        <f ca="1" t="shared" si="7"/>
        <v>62</v>
      </c>
      <c r="M6" s="72">
        <f ca="1" t="shared" si="7"/>
        <v>57</v>
      </c>
      <c r="N6" s="73">
        <f ca="1" t="shared" si="8"/>
        <v>42</v>
      </c>
      <c r="O6" s="73">
        <f ca="1" t="shared" si="8"/>
        <v>44</v>
      </c>
      <c r="P6" s="73">
        <f ca="1" t="shared" si="9"/>
        <v>359</v>
      </c>
      <c r="Q6" s="73">
        <v>20.1</v>
      </c>
      <c r="R6" s="74">
        <f ca="1" t="shared" si="10"/>
        <v>156</v>
      </c>
      <c r="S6" s="74">
        <f ca="1" t="shared" si="10"/>
        <v>139</v>
      </c>
      <c r="T6" s="74">
        <f ca="1" t="shared" si="10"/>
        <v>144</v>
      </c>
      <c r="U6" s="75">
        <f ca="1" t="shared" si="10"/>
        <v>134</v>
      </c>
    </row>
    <row r="7" spans="1:21" ht="12" thickBot="1">
      <c r="A7" s="77" t="s">
        <v>25</v>
      </c>
      <c r="B7" s="78">
        <f ca="1" t="shared" si="2"/>
        <v>12.1</v>
      </c>
      <c r="C7" s="78">
        <f ca="1" t="shared" si="3"/>
        <v>43.9</v>
      </c>
      <c r="D7" s="78">
        <f ca="1" t="shared" si="4"/>
        <v>12.8</v>
      </c>
      <c r="E7" s="78">
        <f ca="1" t="shared" si="5"/>
        <v>81.6</v>
      </c>
      <c r="F7" s="78">
        <f ca="1" t="shared" si="6"/>
        <v>11.5</v>
      </c>
      <c r="G7" s="79">
        <f ca="1" t="shared" si="0"/>
        <v>104</v>
      </c>
      <c r="H7" s="79">
        <f ca="1" t="shared" si="1"/>
        <v>135</v>
      </c>
      <c r="I7" s="79">
        <f ca="1" t="shared" si="1"/>
        <v>133</v>
      </c>
      <c r="J7" s="79">
        <f ca="1" t="shared" si="1"/>
        <v>101</v>
      </c>
      <c r="K7" s="80">
        <f ca="1" t="shared" si="7"/>
        <v>56</v>
      </c>
      <c r="L7" s="80">
        <f ca="1" t="shared" si="7"/>
        <v>55</v>
      </c>
      <c r="M7" s="80">
        <f ca="1" t="shared" si="7"/>
        <v>58</v>
      </c>
      <c r="N7" s="81">
        <f ca="1" t="shared" si="8"/>
        <v>42.7</v>
      </c>
      <c r="O7" s="81">
        <f ca="1" t="shared" si="8"/>
        <v>39.7</v>
      </c>
      <c r="P7" s="81">
        <f ca="1" t="shared" si="9"/>
        <v>361</v>
      </c>
      <c r="Q7" s="81">
        <v>20.1</v>
      </c>
      <c r="R7" s="82">
        <f ca="1" t="shared" si="10"/>
        <v>137</v>
      </c>
      <c r="S7" s="82">
        <f ca="1" t="shared" si="10"/>
        <v>120</v>
      </c>
      <c r="T7" s="82">
        <f ca="1" t="shared" si="10"/>
        <v>158</v>
      </c>
      <c r="U7" s="83">
        <f ca="1" t="shared" si="10"/>
        <v>134</v>
      </c>
    </row>
    <row r="8" spans="1:21" ht="11.25">
      <c r="A8" s="56" t="s">
        <v>26</v>
      </c>
      <c r="B8" s="70">
        <f ca="1" t="shared" si="2"/>
        <v>13.4</v>
      </c>
      <c r="C8" s="70">
        <f ca="1" t="shared" si="3"/>
        <v>54</v>
      </c>
      <c r="D8" s="70">
        <f ca="1" t="shared" si="4"/>
        <v>13.9</v>
      </c>
      <c r="E8" s="70">
        <f ca="1" t="shared" si="5"/>
        <v>70.9</v>
      </c>
      <c r="F8" s="70">
        <f ca="1" t="shared" si="6"/>
        <v>13.7</v>
      </c>
      <c r="G8" s="71">
        <f ca="1">RANDBETWEEN(90,180)/10</f>
        <v>11.4</v>
      </c>
      <c r="H8" s="71">
        <f aca="true" ca="1" t="shared" si="11" ref="H8:M8">RANDBETWEEN(90,180)/10</f>
        <v>9.7</v>
      </c>
      <c r="I8" s="71">
        <f ca="1" t="shared" si="11"/>
        <v>11.7</v>
      </c>
      <c r="J8" s="71">
        <f ca="1" t="shared" si="11"/>
        <v>15.6</v>
      </c>
      <c r="K8" s="72">
        <f ca="1" t="shared" si="11"/>
        <v>16.3</v>
      </c>
      <c r="L8" s="72">
        <f ca="1" t="shared" si="11"/>
        <v>9.4</v>
      </c>
      <c r="M8" s="72">
        <f ca="1" t="shared" si="11"/>
        <v>17.8</v>
      </c>
      <c r="N8" s="73">
        <f ca="1" t="shared" si="8"/>
        <v>40.3</v>
      </c>
      <c r="O8" s="73">
        <f ca="1" t="shared" si="8"/>
        <v>41.4</v>
      </c>
      <c r="P8" s="73">
        <f ca="1" t="shared" si="9"/>
        <v>363</v>
      </c>
      <c r="Q8" s="73">
        <v>21.1</v>
      </c>
      <c r="R8" s="74">
        <v>67</v>
      </c>
      <c r="S8" s="74">
        <v>87</v>
      </c>
      <c r="T8" s="74">
        <v>78</v>
      </c>
      <c r="U8" s="74">
        <v>91</v>
      </c>
    </row>
    <row r="9" spans="1:21" ht="11.25">
      <c r="A9" s="56" t="s">
        <v>27</v>
      </c>
      <c r="B9" s="70">
        <f ca="1" t="shared" si="2"/>
        <v>11.8</v>
      </c>
      <c r="C9" s="70">
        <f ca="1" t="shared" si="3"/>
        <v>52.3</v>
      </c>
      <c r="D9" s="70">
        <f ca="1" t="shared" si="4"/>
        <v>11.6</v>
      </c>
      <c r="E9" s="70">
        <f ca="1" t="shared" si="5"/>
        <v>82.5</v>
      </c>
      <c r="F9" s="70">
        <f ca="1" t="shared" si="6"/>
        <v>13.3</v>
      </c>
      <c r="G9" s="71">
        <f aca="true" ca="1" t="shared" si="12" ref="G9:M19">RANDBETWEEN(90,180)/10</f>
        <v>12.6</v>
      </c>
      <c r="H9" s="71">
        <f ca="1" t="shared" si="12"/>
        <v>16.5</v>
      </c>
      <c r="I9" s="71">
        <f ca="1" t="shared" si="12"/>
        <v>14.3</v>
      </c>
      <c r="J9" s="71">
        <f ca="1" t="shared" si="12"/>
        <v>12.3</v>
      </c>
      <c r="K9" s="72">
        <f ca="1" t="shared" si="12"/>
        <v>16</v>
      </c>
      <c r="L9" s="72">
        <f ca="1" t="shared" si="12"/>
        <v>14.1</v>
      </c>
      <c r="M9" s="72">
        <f ca="1" t="shared" si="12"/>
        <v>13.2</v>
      </c>
      <c r="N9" s="73">
        <f ca="1" t="shared" si="8"/>
        <v>39.8</v>
      </c>
      <c r="O9" s="73">
        <f ca="1" t="shared" si="8"/>
        <v>44.2</v>
      </c>
      <c r="P9" s="73">
        <f ca="1" t="shared" si="9"/>
        <v>363</v>
      </c>
      <c r="Q9" s="73">
        <v>19.9</v>
      </c>
      <c r="R9" s="74">
        <v>67</v>
      </c>
      <c r="S9" s="74">
        <v>87</v>
      </c>
      <c r="T9" s="74">
        <v>78</v>
      </c>
      <c r="U9" s="74">
        <v>91</v>
      </c>
    </row>
    <row r="10" spans="1:21" ht="11.25">
      <c r="A10" s="56" t="s">
        <v>28</v>
      </c>
      <c r="B10" s="70">
        <f ca="1" t="shared" si="2"/>
        <v>13.1</v>
      </c>
      <c r="C10" s="70">
        <f ca="1" t="shared" si="3"/>
        <v>51.4</v>
      </c>
      <c r="D10" s="70">
        <f ca="1" t="shared" si="4"/>
        <v>12.8</v>
      </c>
      <c r="E10" s="70">
        <f ca="1" t="shared" si="5"/>
        <v>71</v>
      </c>
      <c r="F10" s="70">
        <f ca="1" t="shared" si="6"/>
        <v>13.2</v>
      </c>
      <c r="G10" s="71">
        <f ca="1" t="shared" si="12"/>
        <v>14.1</v>
      </c>
      <c r="H10" s="71">
        <f ca="1" t="shared" si="12"/>
        <v>13.5</v>
      </c>
      <c r="I10" s="71">
        <f ca="1" t="shared" si="12"/>
        <v>14.3</v>
      </c>
      <c r="J10" s="71">
        <f ca="1" t="shared" si="12"/>
        <v>17</v>
      </c>
      <c r="K10" s="72">
        <f ca="1" t="shared" si="12"/>
        <v>14.9</v>
      </c>
      <c r="L10" s="72">
        <f ca="1" t="shared" si="12"/>
        <v>11</v>
      </c>
      <c r="M10" s="72">
        <f ca="1" t="shared" si="12"/>
        <v>11.4</v>
      </c>
      <c r="N10" s="73">
        <f ca="1" t="shared" si="8"/>
        <v>44.1</v>
      </c>
      <c r="O10" s="73">
        <f ca="1" t="shared" si="8"/>
        <v>40.1</v>
      </c>
      <c r="P10" s="73">
        <f ca="1" t="shared" si="9"/>
        <v>362</v>
      </c>
      <c r="Q10" s="73">
        <v>22</v>
      </c>
      <c r="R10" s="74">
        <v>67</v>
      </c>
      <c r="S10" s="74">
        <v>87</v>
      </c>
      <c r="T10" s="74">
        <v>78</v>
      </c>
      <c r="U10" s="74">
        <v>91</v>
      </c>
    </row>
    <row r="11" spans="1:21" ht="11.25">
      <c r="A11" s="56" t="s">
        <v>29</v>
      </c>
      <c r="B11" s="70">
        <f ca="1" t="shared" si="2"/>
        <v>12.5</v>
      </c>
      <c r="C11" s="70">
        <f ca="1" t="shared" si="3"/>
        <v>44.6</v>
      </c>
      <c r="D11" s="70">
        <f ca="1" t="shared" si="4"/>
        <v>11</v>
      </c>
      <c r="E11" s="70">
        <f ca="1" t="shared" si="5"/>
        <v>77</v>
      </c>
      <c r="F11" s="70">
        <f ca="1" t="shared" si="6"/>
        <v>11.3</v>
      </c>
      <c r="G11" s="71">
        <f ca="1" t="shared" si="12"/>
        <v>9.4</v>
      </c>
      <c r="H11" s="71">
        <f ca="1" t="shared" si="12"/>
        <v>17.5</v>
      </c>
      <c r="I11" s="71">
        <f ca="1" t="shared" si="12"/>
        <v>13.6</v>
      </c>
      <c r="J11" s="71">
        <f ca="1" t="shared" si="12"/>
        <v>11.1</v>
      </c>
      <c r="K11" s="72">
        <f ca="1" t="shared" si="12"/>
        <v>11.3</v>
      </c>
      <c r="L11" s="72">
        <f ca="1" t="shared" si="12"/>
        <v>9.7</v>
      </c>
      <c r="M11" s="72">
        <f ca="1" t="shared" si="12"/>
        <v>11.4</v>
      </c>
      <c r="N11" s="73">
        <f ca="1" t="shared" si="8"/>
        <v>39.2</v>
      </c>
      <c r="O11" s="73">
        <f ca="1" t="shared" si="8"/>
        <v>38.8</v>
      </c>
      <c r="P11" s="73">
        <f ca="1" t="shared" si="9"/>
        <v>359</v>
      </c>
      <c r="Q11" s="73">
        <v>20.1</v>
      </c>
      <c r="R11" s="74">
        <v>67</v>
      </c>
      <c r="S11" s="74">
        <v>87</v>
      </c>
      <c r="T11" s="74">
        <v>78</v>
      </c>
      <c r="U11" s="74">
        <v>91</v>
      </c>
    </row>
    <row r="12" spans="1:21" ht="11.25">
      <c r="A12" s="56" t="s">
        <v>30</v>
      </c>
      <c r="B12" s="70">
        <f ca="1" t="shared" si="2"/>
        <v>11.1</v>
      </c>
      <c r="C12" s="70">
        <f ca="1" t="shared" si="3"/>
        <v>54.9</v>
      </c>
      <c r="D12" s="70">
        <f ca="1" t="shared" si="4"/>
        <v>12.5</v>
      </c>
      <c r="E12" s="70">
        <f ca="1" t="shared" si="5"/>
        <v>74.9</v>
      </c>
      <c r="F12" s="70">
        <f ca="1" t="shared" si="6"/>
        <v>13.4</v>
      </c>
      <c r="G12" s="71">
        <f ca="1" t="shared" si="12"/>
        <v>10.1</v>
      </c>
      <c r="H12" s="71">
        <f ca="1" t="shared" si="12"/>
        <v>9.5</v>
      </c>
      <c r="I12" s="71">
        <f ca="1" t="shared" si="12"/>
        <v>16.2</v>
      </c>
      <c r="J12" s="71">
        <f ca="1" t="shared" si="12"/>
        <v>10.9</v>
      </c>
      <c r="K12" s="72">
        <f ca="1" t="shared" si="12"/>
        <v>16.4</v>
      </c>
      <c r="L12" s="72">
        <f ca="1" t="shared" si="12"/>
        <v>13.3</v>
      </c>
      <c r="M12" s="72">
        <f ca="1" t="shared" si="12"/>
        <v>18</v>
      </c>
      <c r="N12" s="73">
        <f ca="1" t="shared" si="8"/>
        <v>44.5</v>
      </c>
      <c r="O12" s="73">
        <f ca="1" t="shared" si="8"/>
        <v>43.5</v>
      </c>
      <c r="P12" s="73">
        <f ca="1" t="shared" si="9"/>
        <v>361</v>
      </c>
      <c r="Q12" s="73">
        <v>22</v>
      </c>
      <c r="R12" s="74">
        <v>67</v>
      </c>
      <c r="S12" s="74">
        <v>87</v>
      </c>
      <c r="T12" s="74">
        <v>78</v>
      </c>
      <c r="U12" s="74">
        <v>91</v>
      </c>
    </row>
    <row r="13" spans="1:21" ht="12" thickBot="1">
      <c r="A13" s="56" t="s">
        <v>31</v>
      </c>
      <c r="B13" s="70">
        <f ca="1" t="shared" si="2"/>
        <v>11.8</v>
      </c>
      <c r="C13" s="70">
        <f ca="1" t="shared" si="3"/>
        <v>49.6</v>
      </c>
      <c r="D13" s="70">
        <f ca="1" t="shared" si="4"/>
        <v>12.3</v>
      </c>
      <c r="E13" s="70">
        <f ca="1" t="shared" si="5"/>
        <v>83.4</v>
      </c>
      <c r="F13" s="70">
        <f ca="1" t="shared" si="6"/>
        <v>12.2</v>
      </c>
      <c r="G13" s="71">
        <f ca="1" t="shared" si="12"/>
        <v>14.6</v>
      </c>
      <c r="H13" s="71">
        <f ca="1" t="shared" si="12"/>
        <v>12.4</v>
      </c>
      <c r="I13" s="71">
        <f ca="1" t="shared" si="12"/>
        <v>16</v>
      </c>
      <c r="J13" s="71">
        <f ca="1" t="shared" si="12"/>
        <v>9.5</v>
      </c>
      <c r="K13" s="72">
        <f ca="1" t="shared" si="12"/>
        <v>16</v>
      </c>
      <c r="L13" s="72">
        <f ca="1" t="shared" si="12"/>
        <v>11.9</v>
      </c>
      <c r="M13" s="72">
        <f ca="1" t="shared" si="12"/>
        <v>9.4</v>
      </c>
      <c r="N13" s="73">
        <f ca="1" t="shared" si="8"/>
        <v>42</v>
      </c>
      <c r="O13" s="73">
        <f ca="1" t="shared" si="8"/>
        <v>38.2</v>
      </c>
      <c r="P13" s="73">
        <f ca="1" t="shared" si="9"/>
        <v>358</v>
      </c>
      <c r="Q13" s="73">
        <v>20.1</v>
      </c>
      <c r="R13" s="74">
        <v>67</v>
      </c>
      <c r="S13" s="74">
        <v>87</v>
      </c>
      <c r="T13" s="74">
        <v>78</v>
      </c>
      <c r="U13" s="74">
        <v>91</v>
      </c>
    </row>
    <row r="14" spans="1:21" ht="11.25">
      <c r="A14" s="62" t="s">
        <v>32</v>
      </c>
      <c r="B14" s="63">
        <f ca="1">RANDBETWEEN(50,120)</f>
        <v>89</v>
      </c>
      <c r="C14" s="63">
        <f ca="1">RANDBETWEEN(50,120)</f>
        <v>98</v>
      </c>
      <c r="D14" s="63">
        <f ca="1">RANDBETWEEN(50,120)</f>
        <v>57</v>
      </c>
      <c r="E14" s="63">
        <f ca="1">RANDBETWEEN(50,120)</f>
        <v>114</v>
      </c>
      <c r="F14" s="63">
        <f ca="1">RANDBETWEEN(50,120)</f>
        <v>109</v>
      </c>
      <c r="G14" s="64">
        <f ca="1" t="shared" si="12"/>
        <v>9.8</v>
      </c>
      <c r="H14" s="64">
        <f ca="1" t="shared" si="12"/>
        <v>13</v>
      </c>
      <c r="I14" s="64">
        <f ca="1" t="shared" si="12"/>
        <v>12.3</v>
      </c>
      <c r="J14" s="64">
        <f ca="1" t="shared" si="12"/>
        <v>11.9</v>
      </c>
      <c r="K14" s="65">
        <f ca="1" t="shared" si="12"/>
        <v>11</v>
      </c>
      <c r="L14" s="65">
        <f ca="1" t="shared" si="12"/>
        <v>12.9</v>
      </c>
      <c r="M14" s="65">
        <f ca="1" t="shared" si="12"/>
        <v>11.1</v>
      </c>
      <c r="N14" s="66">
        <f ca="1" t="shared" si="8"/>
        <v>42.1</v>
      </c>
      <c r="O14" s="66">
        <f ca="1" t="shared" si="8"/>
        <v>44.1</v>
      </c>
      <c r="P14" s="66">
        <f ca="1" t="shared" si="9"/>
        <v>359</v>
      </c>
      <c r="Q14" s="66">
        <v>20.1</v>
      </c>
      <c r="R14" s="67">
        <f ca="1">RANDBETWEEN(120,159)</f>
        <v>125</v>
      </c>
      <c r="S14" s="67">
        <f ca="1">RANDBETWEEN(120,159)</f>
        <v>157</v>
      </c>
      <c r="T14" s="67">
        <f ca="1">RANDBETWEEN(120,159)</f>
        <v>137</v>
      </c>
      <c r="U14" s="68">
        <f ca="1">RANDBETWEEN(120,159)</f>
        <v>149</v>
      </c>
    </row>
    <row r="15" spans="1:21" ht="11.25">
      <c r="A15" s="69" t="s">
        <v>33</v>
      </c>
      <c r="B15" s="70">
        <f aca="true" ca="1" t="shared" si="13" ref="B15:F19">RANDBETWEEN(50,120)</f>
        <v>91</v>
      </c>
      <c r="C15" s="70">
        <f ca="1" t="shared" si="13"/>
        <v>72</v>
      </c>
      <c r="D15" s="70">
        <f ca="1" t="shared" si="13"/>
        <v>74</v>
      </c>
      <c r="E15" s="70">
        <f ca="1" t="shared" si="13"/>
        <v>65</v>
      </c>
      <c r="F15" s="70">
        <f ca="1" t="shared" si="13"/>
        <v>55</v>
      </c>
      <c r="G15" s="71">
        <f ca="1" t="shared" si="12"/>
        <v>12.3</v>
      </c>
      <c r="H15" s="71">
        <f ca="1" t="shared" si="12"/>
        <v>17.7</v>
      </c>
      <c r="I15" s="71">
        <f ca="1" t="shared" si="12"/>
        <v>15.1</v>
      </c>
      <c r="J15" s="71">
        <f ca="1" t="shared" si="12"/>
        <v>13.5</v>
      </c>
      <c r="K15" s="72">
        <f ca="1" t="shared" si="12"/>
        <v>14.2</v>
      </c>
      <c r="L15" s="72">
        <f ca="1" t="shared" si="12"/>
        <v>16.7</v>
      </c>
      <c r="M15" s="72">
        <f ca="1" t="shared" si="12"/>
        <v>12.3</v>
      </c>
      <c r="N15" s="73">
        <f ca="1" t="shared" si="8"/>
        <v>42.1</v>
      </c>
      <c r="O15" s="73">
        <f ca="1" t="shared" si="8"/>
        <v>41.8</v>
      </c>
      <c r="P15" s="73">
        <f ca="1" t="shared" si="9"/>
        <v>360</v>
      </c>
      <c r="Q15" s="73">
        <v>21.1</v>
      </c>
      <c r="R15" s="74">
        <f aca="true" ca="1" t="shared" si="14" ref="R15:U19">RANDBETWEEN(120,159)</f>
        <v>128</v>
      </c>
      <c r="S15" s="74">
        <f ca="1" t="shared" si="14"/>
        <v>142</v>
      </c>
      <c r="T15" s="74">
        <f ca="1" t="shared" si="14"/>
        <v>144</v>
      </c>
      <c r="U15" s="75">
        <f ca="1" t="shared" si="14"/>
        <v>126</v>
      </c>
    </row>
    <row r="16" spans="1:21" ht="11.25">
      <c r="A16" s="69" t="s">
        <v>34</v>
      </c>
      <c r="B16" s="70">
        <f ca="1" t="shared" si="13"/>
        <v>113</v>
      </c>
      <c r="C16" s="70">
        <f ca="1" t="shared" si="13"/>
        <v>84</v>
      </c>
      <c r="D16" s="70">
        <f ca="1" t="shared" si="13"/>
        <v>56</v>
      </c>
      <c r="E16" s="70">
        <f ca="1" t="shared" si="13"/>
        <v>88</v>
      </c>
      <c r="F16" s="70">
        <f ca="1" t="shared" si="13"/>
        <v>69</v>
      </c>
      <c r="G16" s="71">
        <f ca="1" t="shared" si="12"/>
        <v>10.7</v>
      </c>
      <c r="H16" s="71">
        <f ca="1" t="shared" si="12"/>
        <v>15</v>
      </c>
      <c r="I16" s="71">
        <f ca="1" t="shared" si="12"/>
        <v>16.6</v>
      </c>
      <c r="J16" s="71">
        <f ca="1" t="shared" si="12"/>
        <v>14.5</v>
      </c>
      <c r="K16" s="72">
        <f ca="1" t="shared" si="12"/>
        <v>16.5</v>
      </c>
      <c r="L16" s="72">
        <f ca="1" t="shared" si="12"/>
        <v>17.2</v>
      </c>
      <c r="M16" s="72">
        <f ca="1" t="shared" si="12"/>
        <v>13.7</v>
      </c>
      <c r="N16" s="73">
        <f ca="1" t="shared" si="8"/>
        <v>40.3</v>
      </c>
      <c r="O16" s="73">
        <f ca="1" t="shared" si="8"/>
        <v>43.7</v>
      </c>
      <c r="P16" s="73">
        <f ca="1" t="shared" si="9"/>
        <v>366</v>
      </c>
      <c r="Q16" s="73">
        <v>19.9</v>
      </c>
      <c r="R16" s="74">
        <f ca="1" t="shared" si="14"/>
        <v>144</v>
      </c>
      <c r="S16" s="74">
        <f ca="1" t="shared" si="14"/>
        <v>127</v>
      </c>
      <c r="T16" s="74">
        <f ca="1" t="shared" si="14"/>
        <v>133</v>
      </c>
      <c r="U16" s="75">
        <f ca="1" t="shared" si="14"/>
        <v>127</v>
      </c>
    </row>
    <row r="17" spans="1:21" ht="11.25">
      <c r="A17" s="69" t="s">
        <v>35</v>
      </c>
      <c r="B17" s="70">
        <f ca="1" t="shared" si="13"/>
        <v>90</v>
      </c>
      <c r="C17" s="70">
        <f ca="1" t="shared" si="13"/>
        <v>68</v>
      </c>
      <c r="D17" s="70">
        <f ca="1" t="shared" si="13"/>
        <v>62</v>
      </c>
      <c r="E17" s="70">
        <f ca="1" t="shared" si="13"/>
        <v>108</v>
      </c>
      <c r="F17" s="70">
        <f ca="1" t="shared" si="13"/>
        <v>68</v>
      </c>
      <c r="G17" s="71">
        <f ca="1" t="shared" si="12"/>
        <v>14.2</v>
      </c>
      <c r="H17" s="71">
        <f ca="1" t="shared" si="12"/>
        <v>14.7</v>
      </c>
      <c r="I17" s="71">
        <f ca="1" t="shared" si="12"/>
        <v>10.5</v>
      </c>
      <c r="J17" s="71">
        <f ca="1" t="shared" si="12"/>
        <v>16.1</v>
      </c>
      <c r="K17" s="72">
        <f ca="1" t="shared" si="12"/>
        <v>10.4</v>
      </c>
      <c r="L17" s="72">
        <f ca="1" t="shared" si="12"/>
        <v>14</v>
      </c>
      <c r="M17" s="72">
        <f ca="1" t="shared" si="12"/>
        <v>10.6</v>
      </c>
      <c r="N17" s="73">
        <f ca="1" t="shared" si="8"/>
        <v>44.9</v>
      </c>
      <c r="O17" s="73">
        <f ca="1" t="shared" si="8"/>
        <v>41.9</v>
      </c>
      <c r="P17" s="73">
        <f ca="1" t="shared" si="9"/>
        <v>364</v>
      </c>
      <c r="Q17" s="73">
        <v>22</v>
      </c>
      <c r="R17" s="74">
        <f ca="1" t="shared" si="14"/>
        <v>125</v>
      </c>
      <c r="S17" s="74">
        <f ca="1" t="shared" si="14"/>
        <v>142</v>
      </c>
      <c r="T17" s="74">
        <f ca="1" t="shared" si="14"/>
        <v>148</v>
      </c>
      <c r="U17" s="75">
        <f ca="1" t="shared" si="14"/>
        <v>155</v>
      </c>
    </row>
    <row r="18" spans="1:21" ht="11.25">
      <c r="A18" s="69" t="s">
        <v>36</v>
      </c>
      <c r="B18" s="70">
        <f ca="1" t="shared" si="13"/>
        <v>102</v>
      </c>
      <c r="C18" s="70">
        <f ca="1" t="shared" si="13"/>
        <v>105</v>
      </c>
      <c r="D18" s="70">
        <f ca="1" t="shared" si="13"/>
        <v>112</v>
      </c>
      <c r="E18" s="70">
        <f ca="1" t="shared" si="13"/>
        <v>83</v>
      </c>
      <c r="F18" s="70">
        <f ca="1" t="shared" si="13"/>
        <v>50</v>
      </c>
      <c r="G18" s="71">
        <f ca="1" t="shared" si="12"/>
        <v>17.5</v>
      </c>
      <c r="H18" s="71">
        <f ca="1" t="shared" si="12"/>
        <v>12.8</v>
      </c>
      <c r="I18" s="71">
        <f ca="1" t="shared" si="12"/>
        <v>13.4</v>
      </c>
      <c r="J18" s="71">
        <f ca="1" t="shared" si="12"/>
        <v>13.1</v>
      </c>
      <c r="K18" s="72">
        <f ca="1" t="shared" si="12"/>
        <v>16.7</v>
      </c>
      <c r="L18" s="72">
        <f ca="1" t="shared" si="12"/>
        <v>14</v>
      </c>
      <c r="M18" s="72">
        <f ca="1" t="shared" si="12"/>
        <v>13</v>
      </c>
      <c r="N18" s="73">
        <f ca="1" t="shared" si="8"/>
        <v>43.3</v>
      </c>
      <c r="O18" s="73">
        <f ca="1" t="shared" si="8"/>
        <v>40.6</v>
      </c>
      <c r="P18" s="73">
        <f ca="1" t="shared" si="9"/>
        <v>366</v>
      </c>
      <c r="Q18" s="73">
        <v>20.1</v>
      </c>
      <c r="R18" s="74">
        <f ca="1" t="shared" si="14"/>
        <v>145</v>
      </c>
      <c r="S18" s="74">
        <f ca="1" t="shared" si="14"/>
        <v>157</v>
      </c>
      <c r="T18" s="74">
        <f ca="1" t="shared" si="14"/>
        <v>124</v>
      </c>
      <c r="U18" s="75">
        <f ca="1" t="shared" si="14"/>
        <v>121</v>
      </c>
    </row>
    <row r="19" spans="1:21" ht="12" thickBot="1">
      <c r="A19" s="77" t="s">
        <v>37</v>
      </c>
      <c r="B19" s="78">
        <f ca="1">RANDBETWEEN(50,120)</f>
        <v>77</v>
      </c>
      <c r="C19" s="78">
        <f ca="1" t="shared" si="13"/>
        <v>103</v>
      </c>
      <c r="D19" s="78">
        <f ca="1" t="shared" si="13"/>
        <v>114</v>
      </c>
      <c r="E19" s="78">
        <f ca="1" t="shared" si="13"/>
        <v>91</v>
      </c>
      <c r="F19" s="78">
        <f ca="1" t="shared" si="13"/>
        <v>51</v>
      </c>
      <c r="G19" s="79">
        <f ca="1" t="shared" si="12"/>
        <v>12.5</v>
      </c>
      <c r="H19" s="79">
        <f ca="1" t="shared" si="12"/>
        <v>10.9</v>
      </c>
      <c r="I19" s="79">
        <f ca="1" t="shared" si="12"/>
        <v>14.6</v>
      </c>
      <c r="J19" s="79">
        <f ca="1" t="shared" si="12"/>
        <v>16.3</v>
      </c>
      <c r="K19" s="80">
        <f ca="1" t="shared" si="12"/>
        <v>17.4</v>
      </c>
      <c r="L19" s="80">
        <f ca="1" t="shared" si="12"/>
        <v>15.9</v>
      </c>
      <c r="M19" s="80">
        <f ca="1" t="shared" si="12"/>
        <v>13.4</v>
      </c>
      <c r="N19" s="81">
        <f ca="1" t="shared" si="8"/>
        <v>42.8</v>
      </c>
      <c r="O19" s="81">
        <f ca="1" t="shared" si="8"/>
        <v>44</v>
      </c>
      <c r="P19" s="81">
        <f ca="1" t="shared" si="9"/>
        <v>360</v>
      </c>
      <c r="Q19" s="81">
        <v>20.1</v>
      </c>
      <c r="R19" s="82">
        <f ca="1" t="shared" si="14"/>
        <v>139</v>
      </c>
      <c r="S19" s="82">
        <f ca="1" t="shared" si="14"/>
        <v>158</v>
      </c>
      <c r="T19" s="82">
        <f ca="1" t="shared" si="14"/>
        <v>132</v>
      </c>
      <c r="U19" s="83">
        <f ca="1" t="shared" si="14"/>
        <v>156</v>
      </c>
    </row>
    <row r="20" spans="1:21" ht="11.25">
      <c r="A20" s="62" t="s">
        <v>38</v>
      </c>
      <c r="B20" s="63">
        <f ca="1">RANDBETWEEN(2800,3000)</f>
        <v>2895</v>
      </c>
      <c r="C20" s="63">
        <f ca="1">RANDBETWEEN(9200,9600)</f>
        <v>9201</v>
      </c>
      <c r="D20" s="63">
        <f ca="1">RANDBETWEEN(3300,3500)</f>
        <v>3460</v>
      </c>
      <c r="E20" s="63">
        <f ca="1">RANDBETWEEN(1600,1700)</f>
        <v>1600</v>
      </c>
      <c r="F20" s="63">
        <f ca="1">RANDBETWEEN(3300,3500)</f>
        <v>3444</v>
      </c>
      <c r="G20" s="64">
        <f ca="1">RANDBETWEEN(8404,10907)</f>
        <v>8966</v>
      </c>
      <c r="H20" s="64">
        <f ca="1">RANDBETWEEN(8404,10907)</f>
        <v>9831</v>
      </c>
      <c r="I20" s="64">
        <f ca="1">RANDBETWEEN(8404,10907)</f>
        <v>8694</v>
      </c>
      <c r="J20" s="64">
        <f ca="1">RANDBETWEEN(8404,10907)</f>
        <v>8800</v>
      </c>
      <c r="K20" s="65">
        <f ca="1">RANDBETWEEN(3400,3700)</f>
        <v>3483</v>
      </c>
      <c r="L20" s="65">
        <f ca="1">RANDBETWEEN(2500,2600)</f>
        <v>2547</v>
      </c>
      <c r="M20" s="65">
        <f ca="1">RANDBETWEEN(2500,2600)</f>
        <v>2518</v>
      </c>
      <c r="N20" s="66">
        <f ca="1" t="shared" si="8"/>
        <v>39.2</v>
      </c>
      <c r="O20" s="66">
        <f ca="1" t="shared" si="8"/>
        <v>39.9</v>
      </c>
      <c r="P20" s="66">
        <f ca="1" t="shared" si="9"/>
        <v>362</v>
      </c>
      <c r="Q20" s="66">
        <f ca="1" t="shared" si="8"/>
        <v>41.9</v>
      </c>
      <c r="R20" s="67">
        <f aca="true" ca="1" t="shared" si="15" ref="R20:R25">RANDBETWEEN(4735,10642)</f>
        <v>5381</v>
      </c>
      <c r="S20" s="67">
        <f aca="true" ca="1" t="shared" si="16" ref="S20:U25">RANDBETWEEN(4735,10642)</f>
        <v>10601</v>
      </c>
      <c r="T20" s="67">
        <f ca="1" t="shared" si="16"/>
        <v>6509</v>
      </c>
      <c r="U20" s="68">
        <f ca="1" t="shared" si="16"/>
        <v>5531</v>
      </c>
    </row>
    <row r="21" spans="1:21" ht="11.25">
      <c r="A21" s="69" t="s">
        <v>39</v>
      </c>
      <c r="B21" s="70">
        <f aca="true" ca="1" t="shared" si="17" ref="B21:B37">RANDBETWEEN(2800,3000)</f>
        <v>2902</v>
      </c>
      <c r="C21" s="70">
        <f aca="true" ca="1" t="shared" si="18" ref="C21:C37">RANDBETWEEN(9200,9600)</f>
        <v>9229</v>
      </c>
      <c r="D21" s="70">
        <f aca="true" ca="1" t="shared" si="19" ref="D21:D37">RANDBETWEEN(3300,3500)</f>
        <v>3434</v>
      </c>
      <c r="E21" s="70">
        <f aca="true" ca="1" t="shared" si="20" ref="E21:E37">RANDBETWEEN(1600,1700)</f>
        <v>1605</v>
      </c>
      <c r="F21" s="70">
        <f aca="true" ca="1" t="shared" si="21" ref="F21:F37">RANDBETWEEN(3300,3500)</f>
        <v>3412</v>
      </c>
      <c r="G21" s="71">
        <f aca="true" ca="1" t="shared" si="22" ref="G21:J25">RANDBETWEEN(8404,10907)</f>
        <v>9475</v>
      </c>
      <c r="H21" s="71">
        <f ca="1" t="shared" si="22"/>
        <v>9658</v>
      </c>
      <c r="I21" s="71">
        <f ca="1" t="shared" si="22"/>
        <v>9513</v>
      </c>
      <c r="J21" s="71">
        <f ca="1" t="shared" si="22"/>
        <v>10172</v>
      </c>
      <c r="K21" s="72">
        <f aca="true" ca="1" t="shared" si="23" ref="K21:K37">RANDBETWEEN(3400,3700)</f>
        <v>3642</v>
      </c>
      <c r="L21" s="72">
        <f aca="true" ca="1" t="shared" si="24" ref="L21:L37">RANDBETWEEN(2500,2600)</f>
        <v>2580</v>
      </c>
      <c r="M21" s="72">
        <f aca="true" ca="1" t="shared" si="25" ref="M21:M37">RANDBETWEEN(2500,2600)</f>
        <v>2598</v>
      </c>
      <c r="N21" s="73">
        <f ca="1" t="shared" si="8"/>
        <v>39.8</v>
      </c>
      <c r="O21" s="73">
        <f ca="1" t="shared" si="8"/>
        <v>40.3</v>
      </c>
      <c r="P21" s="73">
        <f ca="1" t="shared" si="9"/>
        <v>362</v>
      </c>
      <c r="Q21" s="73">
        <f ca="1" t="shared" si="8"/>
        <v>38.8</v>
      </c>
      <c r="R21" s="74">
        <f ca="1" t="shared" si="15"/>
        <v>4765</v>
      </c>
      <c r="S21" s="74">
        <f ca="1" t="shared" si="16"/>
        <v>5597</v>
      </c>
      <c r="T21" s="74">
        <f ca="1" t="shared" si="16"/>
        <v>6429</v>
      </c>
      <c r="U21" s="75">
        <f ca="1" t="shared" si="16"/>
        <v>4771</v>
      </c>
    </row>
    <row r="22" spans="1:21" ht="11.25">
      <c r="A22" s="69" t="s">
        <v>40</v>
      </c>
      <c r="B22" s="70">
        <f ca="1" t="shared" si="17"/>
        <v>2904</v>
      </c>
      <c r="C22" s="70">
        <f ca="1" t="shared" si="18"/>
        <v>9482</v>
      </c>
      <c r="D22" s="70">
        <f ca="1" t="shared" si="19"/>
        <v>3422</v>
      </c>
      <c r="E22" s="70">
        <f ca="1" t="shared" si="20"/>
        <v>1614</v>
      </c>
      <c r="F22" s="70">
        <f ca="1" t="shared" si="21"/>
        <v>3465</v>
      </c>
      <c r="G22" s="71">
        <f ca="1" t="shared" si="22"/>
        <v>9233</v>
      </c>
      <c r="H22" s="71">
        <f ca="1" t="shared" si="22"/>
        <v>10596</v>
      </c>
      <c r="I22" s="71">
        <f ca="1" t="shared" si="22"/>
        <v>9214</v>
      </c>
      <c r="J22" s="71">
        <f ca="1" t="shared" si="22"/>
        <v>9137</v>
      </c>
      <c r="K22" s="72">
        <f ca="1" t="shared" si="23"/>
        <v>3660</v>
      </c>
      <c r="L22" s="72">
        <f ca="1" t="shared" si="24"/>
        <v>2585</v>
      </c>
      <c r="M22" s="72">
        <f ca="1" t="shared" si="25"/>
        <v>2517</v>
      </c>
      <c r="N22" s="73">
        <f ca="1" t="shared" si="8"/>
        <v>42.8</v>
      </c>
      <c r="O22" s="73">
        <f ca="1" t="shared" si="8"/>
        <v>42.1</v>
      </c>
      <c r="P22" s="73">
        <f ca="1" t="shared" si="9"/>
        <v>359</v>
      </c>
      <c r="Q22" s="73">
        <f ca="1" t="shared" si="8"/>
        <v>38.2</v>
      </c>
      <c r="R22" s="74">
        <f ca="1" t="shared" si="15"/>
        <v>9586</v>
      </c>
      <c r="S22" s="74">
        <f ca="1" t="shared" si="16"/>
        <v>7699</v>
      </c>
      <c r="T22" s="74">
        <f ca="1" t="shared" si="16"/>
        <v>9481</v>
      </c>
      <c r="U22" s="75">
        <f ca="1" t="shared" si="16"/>
        <v>8179</v>
      </c>
    </row>
    <row r="23" spans="1:21" ht="11.25">
      <c r="A23" s="69" t="s">
        <v>41</v>
      </c>
      <c r="B23" s="70">
        <f ca="1" t="shared" si="17"/>
        <v>2805</v>
      </c>
      <c r="C23" s="70">
        <f ca="1" t="shared" si="18"/>
        <v>9220</v>
      </c>
      <c r="D23" s="70">
        <f ca="1" t="shared" si="19"/>
        <v>3316</v>
      </c>
      <c r="E23" s="70">
        <f ca="1" t="shared" si="20"/>
        <v>1699</v>
      </c>
      <c r="F23" s="70">
        <f ca="1" t="shared" si="21"/>
        <v>3409</v>
      </c>
      <c r="G23" s="71">
        <f ca="1" t="shared" si="22"/>
        <v>9891</v>
      </c>
      <c r="H23" s="71">
        <f ca="1" t="shared" si="22"/>
        <v>8963</v>
      </c>
      <c r="I23" s="71">
        <f ca="1" t="shared" si="22"/>
        <v>8895</v>
      </c>
      <c r="J23" s="71">
        <f ca="1" t="shared" si="22"/>
        <v>10764</v>
      </c>
      <c r="K23" s="72">
        <f ca="1" t="shared" si="23"/>
        <v>3649</v>
      </c>
      <c r="L23" s="72">
        <f ca="1" t="shared" si="24"/>
        <v>2512</v>
      </c>
      <c r="M23" s="72">
        <f ca="1" t="shared" si="25"/>
        <v>2552</v>
      </c>
      <c r="N23" s="73">
        <f ca="1" t="shared" si="8"/>
        <v>42.3</v>
      </c>
      <c r="O23" s="73">
        <f ca="1" t="shared" si="8"/>
        <v>42.6</v>
      </c>
      <c r="P23" s="73">
        <f ca="1" t="shared" si="9"/>
        <v>366</v>
      </c>
      <c r="Q23" s="73">
        <f ca="1" t="shared" si="8"/>
        <v>44.2</v>
      </c>
      <c r="R23" s="74">
        <f ca="1" t="shared" si="15"/>
        <v>9776</v>
      </c>
      <c r="S23" s="74">
        <f ca="1" t="shared" si="16"/>
        <v>8255</v>
      </c>
      <c r="T23" s="74">
        <f ca="1" t="shared" si="16"/>
        <v>8135</v>
      </c>
      <c r="U23" s="75">
        <f ca="1" t="shared" si="16"/>
        <v>10511</v>
      </c>
    </row>
    <row r="24" spans="1:21" ht="11.25">
      <c r="A24" s="69" t="s">
        <v>42</v>
      </c>
      <c r="B24" s="70">
        <f ca="1" t="shared" si="17"/>
        <v>2993</v>
      </c>
      <c r="C24" s="70">
        <f ca="1" t="shared" si="18"/>
        <v>9280</v>
      </c>
      <c r="D24" s="70">
        <f ca="1" t="shared" si="19"/>
        <v>3475</v>
      </c>
      <c r="E24" s="70">
        <f ca="1" t="shared" si="20"/>
        <v>1647</v>
      </c>
      <c r="F24" s="70">
        <f ca="1" t="shared" si="21"/>
        <v>3498</v>
      </c>
      <c r="G24" s="71">
        <f ca="1" t="shared" si="22"/>
        <v>10338</v>
      </c>
      <c r="H24" s="71">
        <f ca="1" t="shared" si="22"/>
        <v>9112</v>
      </c>
      <c r="I24" s="71">
        <f ca="1" t="shared" si="22"/>
        <v>9808</v>
      </c>
      <c r="J24" s="71">
        <f ca="1" t="shared" si="22"/>
        <v>9188</v>
      </c>
      <c r="K24" s="72">
        <f ca="1" t="shared" si="23"/>
        <v>3406</v>
      </c>
      <c r="L24" s="72">
        <f ca="1" t="shared" si="24"/>
        <v>2517</v>
      </c>
      <c r="M24" s="72">
        <f ca="1" t="shared" si="25"/>
        <v>2600</v>
      </c>
      <c r="N24" s="73">
        <f ca="1" t="shared" si="8"/>
        <v>38.7</v>
      </c>
      <c r="O24" s="73">
        <f ca="1" t="shared" si="8"/>
        <v>43.9</v>
      </c>
      <c r="P24" s="73">
        <f ca="1" t="shared" si="9"/>
        <v>358</v>
      </c>
      <c r="Q24" s="73">
        <f ca="1" t="shared" si="8"/>
        <v>40</v>
      </c>
      <c r="R24" s="74">
        <f ca="1" t="shared" si="15"/>
        <v>10397</v>
      </c>
      <c r="S24" s="74">
        <f ca="1" t="shared" si="16"/>
        <v>6382</v>
      </c>
      <c r="T24" s="74">
        <f ca="1" t="shared" si="16"/>
        <v>7349</v>
      </c>
      <c r="U24" s="75">
        <f ca="1" t="shared" si="16"/>
        <v>5263</v>
      </c>
    </row>
    <row r="25" spans="1:21" ht="12" thickBot="1">
      <c r="A25" s="77" t="s">
        <v>43</v>
      </c>
      <c r="B25" s="78">
        <f ca="1" t="shared" si="17"/>
        <v>2815</v>
      </c>
      <c r="C25" s="78">
        <f ca="1" t="shared" si="18"/>
        <v>9415</v>
      </c>
      <c r="D25" s="78">
        <f ca="1" t="shared" si="19"/>
        <v>3300</v>
      </c>
      <c r="E25" s="78">
        <f ca="1" t="shared" si="20"/>
        <v>1656</v>
      </c>
      <c r="F25" s="78">
        <f ca="1" t="shared" si="21"/>
        <v>3336</v>
      </c>
      <c r="G25" s="79">
        <f ca="1" t="shared" si="22"/>
        <v>10655</v>
      </c>
      <c r="H25" s="79">
        <f ca="1" t="shared" si="22"/>
        <v>10477</v>
      </c>
      <c r="I25" s="79">
        <f ca="1" t="shared" si="22"/>
        <v>10777</v>
      </c>
      <c r="J25" s="79">
        <f ca="1" t="shared" si="22"/>
        <v>8490</v>
      </c>
      <c r="K25" s="80">
        <f ca="1" t="shared" si="23"/>
        <v>3455</v>
      </c>
      <c r="L25" s="80">
        <f ca="1" t="shared" si="24"/>
        <v>2530</v>
      </c>
      <c r="M25" s="80">
        <f ca="1" t="shared" si="25"/>
        <v>2521</v>
      </c>
      <c r="N25" s="81">
        <f ca="1" t="shared" si="8"/>
        <v>43.9</v>
      </c>
      <c r="O25" s="81">
        <f ca="1" t="shared" si="8"/>
        <v>44.3</v>
      </c>
      <c r="P25" s="81">
        <f ca="1" t="shared" si="9"/>
        <v>363</v>
      </c>
      <c r="Q25" s="81">
        <f ca="1" t="shared" si="8"/>
        <v>38.7</v>
      </c>
      <c r="R25" s="82">
        <f ca="1" t="shared" si="15"/>
        <v>7779</v>
      </c>
      <c r="S25" s="82">
        <f ca="1" t="shared" si="16"/>
        <v>8853</v>
      </c>
      <c r="T25" s="82">
        <f ca="1" t="shared" si="16"/>
        <v>8256</v>
      </c>
      <c r="U25" s="83">
        <f ca="1" t="shared" si="16"/>
        <v>8760</v>
      </c>
    </row>
    <row r="26" spans="1:21" ht="11.25">
      <c r="A26" s="56" t="s">
        <v>44</v>
      </c>
      <c r="B26" s="70">
        <f ca="1" t="shared" si="17"/>
        <v>2856</v>
      </c>
      <c r="C26" s="70">
        <f ca="1" t="shared" si="18"/>
        <v>9275</v>
      </c>
      <c r="D26" s="70">
        <f ca="1" t="shared" si="19"/>
        <v>3467</v>
      </c>
      <c r="E26" s="70">
        <f ca="1" t="shared" si="20"/>
        <v>1600</v>
      </c>
      <c r="F26" s="70">
        <f ca="1" t="shared" si="21"/>
        <v>3472</v>
      </c>
      <c r="G26" s="71">
        <f ca="1">RANDBETWEEN(16000,18000)</f>
        <v>17139</v>
      </c>
      <c r="H26" s="71">
        <f ca="1">RANDBETWEEN(16000,18000)</f>
        <v>16918</v>
      </c>
      <c r="I26" s="71">
        <f ca="1">RANDBETWEEN(16000,18000)</f>
        <v>16352</v>
      </c>
      <c r="J26" s="71">
        <f ca="1">RANDBETWEEN(16000,18000)</f>
        <v>16211</v>
      </c>
      <c r="K26" s="72">
        <f ca="1" t="shared" si="23"/>
        <v>3584</v>
      </c>
      <c r="L26" s="72">
        <f ca="1" t="shared" si="24"/>
        <v>2594</v>
      </c>
      <c r="M26" s="72">
        <f ca="1" t="shared" si="25"/>
        <v>2579</v>
      </c>
      <c r="N26" s="73">
        <f aca="true" ca="1" t="shared" si="26" ref="N26:O37">RANDBETWEEN(380,450)/10</f>
        <v>42</v>
      </c>
      <c r="O26" s="73">
        <v>89.1</v>
      </c>
      <c r="P26" s="73">
        <f ca="1" t="shared" si="9"/>
        <v>359</v>
      </c>
      <c r="Q26" s="73">
        <f aca="true" ca="1" t="shared" si="27" ref="Q26:Q37">RANDBETWEEN(380,450)/10</f>
        <v>42.1</v>
      </c>
      <c r="R26" s="74">
        <f aca="true" ca="1" t="shared" si="28" ref="R26:U41">RANDBETWEEN(120,159)</f>
        <v>132</v>
      </c>
      <c r="S26" s="74">
        <f ca="1" t="shared" si="28"/>
        <v>130</v>
      </c>
      <c r="T26" s="74">
        <f ca="1" t="shared" si="28"/>
        <v>149</v>
      </c>
      <c r="U26" s="74">
        <f ca="1" t="shared" si="28"/>
        <v>147</v>
      </c>
    </row>
    <row r="27" spans="1:21" ht="11.25">
      <c r="A27" s="56" t="s">
        <v>45</v>
      </c>
      <c r="B27" s="70">
        <f ca="1" t="shared" si="17"/>
        <v>2834</v>
      </c>
      <c r="C27" s="70">
        <f ca="1" t="shared" si="18"/>
        <v>9557</v>
      </c>
      <c r="D27" s="70">
        <f ca="1" t="shared" si="19"/>
        <v>3368</v>
      </c>
      <c r="E27" s="70">
        <f ca="1" t="shared" si="20"/>
        <v>1694</v>
      </c>
      <c r="F27" s="70">
        <f ca="1" t="shared" si="21"/>
        <v>3371</v>
      </c>
      <c r="G27" s="71">
        <f aca="true" ca="1" t="shared" si="29" ref="G27:J31">RANDBETWEEN(16000,18000)</f>
        <v>16121</v>
      </c>
      <c r="H27" s="71">
        <f ca="1" t="shared" si="29"/>
        <v>16588</v>
      </c>
      <c r="I27" s="71">
        <f ca="1" t="shared" si="29"/>
        <v>17507</v>
      </c>
      <c r="J27" s="71">
        <f ca="1" t="shared" si="29"/>
        <v>16194</v>
      </c>
      <c r="K27" s="72">
        <f ca="1" t="shared" si="23"/>
        <v>3505</v>
      </c>
      <c r="L27" s="72">
        <f ca="1" t="shared" si="24"/>
        <v>2581</v>
      </c>
      <c r="M27" s="72">
        <f ca="1" t="shared" si="25"/>
        <v>2580</v>
      </c>
      <c r="N27" s="73">
        <f ca="1" t="shared" si="26"/>
        <v>41.2</v>
      </c>
      <c r="O27" s="73">
        <v>85.1</v>
      </c>
      <c r="P27" s="73">
        <f ca="1" t="shared" si="9"/>
        <v>359</v>
      </c>
      <c r="Q27" s="73">
        <f ca="1" t="shared" si="27"/>
        <v>38.8</v>
      </c>
      <c r="R27" s="74">
        <f ca="1" t="shared" si="28"/>
        <v>150</v>
      </c>
      <c r="S27" s="74">
        <f ca="1" t="shared" si="28"/>
        <v>154</v>
      </c>
      <c r="T27" s="74">
        <f ca="1" t="shared" si="28"/>
        <v>152</v>
      </c>
      <c r="U27" s="74">
        <f ca="1" t="shared" si="28"/>
        <v>135</v>
      </c>
    </row>
    <row r="28" spans="1:21" ht="11.25">
      <c r="A28" s="56" t="s">
        <v>46</v>
      </c>
      <c r="B28" s="70">
        <f ca="1" t="shared" si="17"/>
        <v>2808</v>
      </c>
      <c r="C28" s="70">
        <f ca="1" t="shared" si="18"/>
        <v>9259</v>
      </c>
      <c r="D28" s="70">
        <f ca="1" t="shared" si="19"/>
        <v>3324</v>
      </c>
      <c r="E28" s="70">
        <f ca="1" t="shared" si="20"/>
        <v>1674</v>
      </c>
      <c r="F28" s="70">
        <f ca="1" t="shared" si="21"/>
        <v>3324</v>
      </c>
      <c r="G28" s="71">
        <f ca="1" t="shared" si="29"/>
        <v>17042</v>
      </c>
      <c r="H28" s="71">
        <f ca="1" t="shared" si="29"/>
        <v>17909</v>
      </c>
      <c r="I28" s="71">
        <f ca="1" t="shared" si="29"/>
        <v>16719</v>
      </c>
      <c r="J28" s="71">
        <f ca="1" t="shared" si="29"/>
        <v>17635</v>
      </c>
      <c r="K28" s="72">
        <f ca="1" t="shared" si="23"/>
        <v>3545</v>
      </c>
      <c r="L28" s="72">
        <f ca="1" t="shared" si="24"/>
        <v>2511</v>
      </c>
      <c r="M28" s="72">
        <f ca="1" t="shared" si="25"/>
        <v>2559</v>
      </c>
      <c r="N28" s="73">
        <f ca="1" t="shared" si="26"/>
        <v>40.7</v>
      </c>
      <c r="O28" s="73">
        <v>90.1</v>
      </c>
      <c r="P28" s="73">
        <f ca="1" t="shared" si="9"/>
        <v>364</v>
      </c>
      <c r="Q28" s="73">
        <f ca="1" t="shared" si="27"/>
        <v>44.5</v>
      </c>
      <c r="R28" s="74">
        <f ca="1" t="shared" si="28"/>
        <v>140</v>
      </c>
      <c r="S28" s="74">
        <f ca="1" t="shared" si="28"/>
        <v>144</v>
      </c>
      <c r="T28" s="74">
        <f ca="1" t="shared" si="28"/>
        <v>137</v>
      </c>
      <c r="U28" s="74">
        <f ca="1" t="shared" si="28"/>
        <v>120</v>
      </c>
    </row>
    <row r="29" spans="1:21" ht="11.25">
      <c r="A29" s="56" t="s">
        <v>47</v>
      </c>
      <c r="B29" s="70">
        <f ca="1" t="shared" si="17"/>
        <v>2816</v>
      </c>
      <c r="C29" s="70">
        <f ca="1" t="shared" si="18"/>
        <v>9253</v>
      </c>
      <c r="D29" s="70">
        <f ca="1" t="shared" si="19"/>
        <v>3414</v>
      </c>
      <c r="E29" s="70">
        <f ca="1" t="shared" si="20"/>
        <v>1669</v>
      </c>
      <c r="F29" s="70">
        <f ca="1" t="shared" si="21"/>
        <v>3340</v>
      </c>
      <c r="G29" s="71">
        <f ca="1" t="shared" si="29"/>
        <v>16214</v>
      </c>
      <c r="H29" s="71">
        <f ca="1" t="shared" si="29"/>
        <v>16042</v>
      </c>
      <c r="I29" s="71">
        <f ca="1" t="shared" si="29"/>
        <v>17089</v>
      </c>
      <c r="J29" s="71">
        <f ca="1" t="shared" si="29"/>
        <v>16059</v>
      </c>
      <c r="K29" s="72">
        <f ca="1" t="shared" si="23"/>
        <v>3469</v>
      </c>
      <c r="L29" s="72">
        <f ca="1" t="shared" si="24"/>
        <v>2526</v>
      </c>
      <c r="M29" s="72">
        <f ca="1" t="shared" si="25"/>
        <v>2504</v>
      </c>
      <c r="N29" s="73">
        <f ca="1" t="shared" si="26"/>
        <v>43.7</v>
      </c>
      <c r="O29" s="73">
        <v>89.8</v>
      </c>
      <c r="P29" s="73">
        <f ca="1" t="shared" si="9"/>
        <v>365</v>
      </c>
      <c r="Q29" s="73">
        <f ca="1" t="shared" si="27"/>
        <v>40.2</v>
      </c>
      <c r="R29" s="74">
        <f ca="1" t="shared" si="28"/>
        <v>129</v>
      </c>
      <c r="S29" s="74">
        <f ca="1" t="shared" si="28"/>
        <v>131</v>
      </c>
      <c r="T29" s="74">
        <f ca="1" t="shared" si="28"/>
        <v>143</v>
      </c>
      <c r="U29" s="74">
        <f ca="1" t="shared" si="28"/>
        <v>121</v>
      </c>
    </row>
    <row r="30" spans="1:21" ht="11.25">
      <c r="A30" s="56" t="s">
        <v>48</v>
      </c>
      <c r="B30" s="70">
        <f ca="1" t="shared" si="17"/>
        <v>2978</v>
      </c>
      <c r="C30" s="70">
        <f ca="1" t="shared" si="18"/>
        <v>9526</v>
      </c>
      <c r="D30" s="70">
        <f ca="1" t="shared" si="19"/>
        <v>3461</v>
      </c>
      <c r="E30" s="70">
        <f ca="1" t="shared" si="20"/>
        <v>1669</v>
      </c>
      <c r="F30" s="70">
        <f ca="1" t="shared" si="21"/>
        <v>3486</v>
      </c>
      <c r="G30" s="71">
        <f ca="1" t="shared" si="29"/>
        <v>16889</v>
      </c>
      <c r="H30" s="71">
        <f ca="1" t="shared" si="29"/>
        <v>17087</v>
      </c>
      <c r="I30" s="71">
        <f ca="1" t="shared" si="29"/>
        <v>16042</v>
      </c>
      <c r="J30" s="71">
        <f ca="1" t="shared" si="29"/>
        <v>17540</v>
      </c>
      <c r="K30" s="72">
        <f ca="1" t="shared" si="23"/>
        <v>3534</v>
      </c>
      <c r="L30" s="72">
        <f ca="1" t="shared" si="24"/>
        <v>2594</v>
      </c>
      <c r="M30" s="72">
        <f ca="1" t="shared" si="25"/>
        <v>2545</v>
      </c>
      <c r="N30" s="73">
        <f ca="1" t="shared" si="26"/>
        <v>40.9</v>
      </c>
      <c r="O30" s="73">
        <v>88.9</v>
      </c>
      <c r="P30" s="73">
        <f ca="1" t="shared" si="9"/>
        <v>364</v>
      </c>
      <c r="Q30" s="73">
        <f ca="1" t="shared" si="27"/>
        <v>38.5</v>
      </c>
      <c r="R30" s="74">
        <f ca="1" t="shared" si="28"/>
        <v>120</v>
      </c>
      <c r="S30" s="74">
        <f ca="1" t="shared" si="28"/>
        <v>129</v>
      </c>
      <c r="T30" s="74">
        <f ca="1" t="shared" si="28"/>
        <v>133</v>
      </c>
      <c r="U30" s="74">
        <f ca="1" t="shared" si="28"/>
        <v>143</v>
      </c>
    </row>
    <row r="31" spans="1:21" ht="12" thickBot="1">
      <c r="A31" s="56" t="s">
        <v>49</v>
      </c>
      <c r="B31" s="70">
        <f ca="1" t="shared" si="17"/>
        <v>2937</v>
      </c>
      <c r="C31" s="70">
        <f ca="1" t="shared" si="18"/>
        <v>9422</v>
      </c>
      <c r="D31" s="70">
        <f ca="1" t="shared" si="19"/>
        <v>3327</v>
      </c>
      <c r="E31" s="70">
        <f ca="1" t="shared" si="20"/>
        <v>1618</v>
      </c>
      <c r="F31" s="70">
        <f ca="1" t="shared" si="21"/>
        <v>3444</v>
      </c>
      <c r="G31" s="71">
        <f ca="1" t="shared" si="29"/>
        <v>16029</v>
      </c>
      <c r="H31" s="71">
        <f ca="1" t="shared" si="29"/>
        <v>16180</v>
      </c>
      <c r="I31" s="71">
        <f ca="1" t="shared" si="29"/>
        <v>16101</v>
      </c>
      <c r="J31" s="71">
        <f ca="1" t="shared" si="29"/>
        <v>16260</v>
      </c>
      <c r="K31" s="72">
        <f ca="1" t="shared" si="23"/>
        <v>3666</v>
      </c>
      <c r="L31" s="72">
        <f ca="1" t="shared" si="24"/>
        <v>2574</v>
      </c>
      <c r="M31" s="72">
        <f ca="1" t="shared" si="25"/>
        <v>2507</v>
      </c>
      <c r="N31" s="73">
        <f ca="1" t="shared" si="26"/>
        <v>40</v>
      </c>
      <c r="O31" s="73">
        <v>89.3</v>
      </c>
      <c r="P31" s="73">
        <f ca="1" t="shared" si="9"/>
        <v>362</v>
      </c>
      <c r="Q31" s="73">
        <f ca="1" t="shared" si="27"/>
        <v>41.5</v>
      </c>
      <c r="R31" s="74">
        <f ca="1" t="shared" si="28"/>
        <v>152</v>
      </c>
      <c r="S31" s="74">
        <f ca="1" t="shared" si="28"/>
        <v>143</v>
      </c>
      <c r="T31" s="74">
        <f ca="1" t="shared" si="28"/>
        <v>155</v>
      </c>
      <c r="U31" s="74">
        <f ca="1" t="shared" si="28"/>
        <v>143</v>
      </c>
    </row>
    <row r="32" spans="1:21" ht="11.25">
      <c r="A32" s="62" t="s">
        <v>50</v>
      </c>
      <c r="B32" s="63">
        <f ca="1" t="shared" si="17"/>
        <v>2816</v>
      </c>
      <c r="C32" s="63">
        <f ca="1" t="shared" si="18"/>
        <v>9416</v>
      </c>
      <c r="D32" s="63">
        <f ca="1" t="shared" si="19"/>
        <v>3482</v>
      </c>
      <c r="E32" s="63">
        <f ca="1" t="shared" si="20"/>
        <v>1651</v>
      </c>
      <c r="F32" s="63">
        <f ca="1" t="shared" si="21"/>
        <v>3351</v>
      </c>
      <c r="G32" s="64">
        <f ca="1">RANDBETWEEN(8400,14000)</f>
        <v>12833</v>
      </c>
      <c r="H32" s="64">
        <f ca="1">RANDBETWEEN(8400,14000)</f>
        <v>9472</v>
      </c>
      <c r="I32" s="64">
        <f ca="1">RANDBETWEEN(8400,14000)</f>
        <v>11068</v>
      </c>
      <c r="J32" s="64">
        <f ca="1">RANDBETWEEN(8400,14000)</f>
        <v>12060</v>
      </c>
      <c r="K32" s="65">
        <f ca="1" t="shared" si="23"/>
        <v>3489</v>
      </c>
      <c r="L32" s="65">
        <f ca="1" t="shared" si="24"/>
        <v>2597</v>
      </c>
      <c r="M32" s="65">
        <f ca="1" t="shared" si="25"/>
        <v>2546</v>
      </c>
      <c r="N32" s="66">
        <f ca="1" t="shared" si="26"/>
        <v>39.6</v>
      </c>
      <c r="O32" s="66">
        <f ca="1" t="shared" si="26"/>
        <v>41</v>
      </c>
      <c r="P32" s="66">
        <f ca="1" t="shared" si="9"/>
        <v>360</v>
      </c>
      <c r="Q32" s="66">
        <f ca="1" t="shared" si="27"/>
        <v>40.2</v>
      </c>
      <c r="R32" s="67">
        <f ca="1" t="shared" si="28"/>
        <v>146</v>
      </c>
      <c r="S32" s="67">
        <f ca="1" t="shared" si="28"/>
        <v>158</v>
      </c>
      <c r="T32" s="67">
        <f ca="1" t="shared" si="28"/>
        <v>145</v>
      </c>
      <c r="U32" s="68">
        <f ca="1" t="shared" si="28"/>
        <v>137</v>
      </c>
    </row>
    <row r="33" spans="1:21" ht="11.25">
      <c r="A33" s="69" t="s">
        <v>51</v>
      </c>
      <c r="B33" s="70">
        <f ca="1" t="shared" si="17"/>
        <v>2846</v>
      </c>
      <c r="C33" s="70">
        <f ca="1" t="shared" si="18"/>
        <v>9280</v>
      </c>
      <c r="D33" s="70">
        <f ca="1" t="shared" si="19"/>
        <v>3450</v>
      </c>
      <c r="E33" s="70">
        <f ca="1" t="shared" si="20"/>
        <v>1647</v>
      </c>
      <c r="F33" s="70">
        <f ca="1" t="shared" si="21"/>
        <v>3317</v>
      </c>
      <c r="G33" s="71">
        <f aca="true" ca="1" t="shared" si="30" ref="G33:J37">RANDBETWEEN(8400,14000)</f>
        <v>8585</v>
      </c>
      <c r="H33" s="71">
        <f ca="1" t="shared" si="30"/>
        <v>10054</v>
      </c>
      <c r="I33" s="71">
        <f ca="1" t="shared" si="30"/>
        <v>9813</v>
      </c>
      <c r="J33" s="71">
        <f ca="1" t="shared" si="30"/>
        <v>12663</v>
      </c>
      <c r="K33" s="72">
        <f ca="1" t="shared" si="23"/>
        <v>3488</v>
      </c>
      <c r="L33" s="72">
        <f ca="1" t="shared" si="24"/>
        <v>2562</v>
      </c>
      <c r="M33" s="72">
        <f ca="1" t="shared" si="25"/>
        <v>2577</v>
      </c>
      <c r="N33" s="73">
        <f ca="1" t="shared" si="26"/>
        <v>42</v>
      </c>
      <c r="O33" s="73">
        <f ca="1" t="shared" si="26"/>
        <v>38.3</v>
      </c>
      <c r="P33" s="73">
        <f ca="1" t="shared" si="9"/>
        <v>366</v>
      </c>
      <c r="Q33" s="73">
        <f ca="1" t="shared" si="27"/>
        <v>40.5</v>
      </c>
      <c r="R33" s="74">
        <f ca="1" t="shared" si="28"/>
        <v>157</v>
      </c>
      <c r="S33" s="74">
        <f ca="1" t="shared" si="28"/>
        <v>129</v>
      </c>
      <c r="T33" s="74">
        <f ca="1" t="shared" si="28"/>
        <v>145</v>
      </c>
      <c r="U33" s="75">
        <f ca="1" t="shared" si="28"/>
        <v>156</v>
      </c>
    </row>
    <row r="34" spans="1:21" ht="11.25">
      <c r="A34" s="69" t="s">
        <v>52</v>
      </c>
      <c r="B34" s="70">
        <f ca="1" t="shared" si="17"/>
        <v>2812</v>
      </c>
      <c r="C34" s="70">
        <f ca="1" t="shared" si="18"/>
        <v>9587</v>
      </c>
      <c r="D34" s="70">
        <f ca="1" t="shared" si="19"/>
        <v>3409</v>
      </c>
      <c r="E34" s="70">
        <f ca="1" t="shared" si="20"/>
        <v>1629</v>
      </c>
      <c r="F34" s="70">
        <f ca="1" t="shared" si="21"/>
        <v>3339</v>
      </c>
      <c r="G34" s="71">
        <f ca="1" t="shared" si="30"/>
        <v>12589</v>
      </c>
      <c r="H34" s="71">
        <f ca="1" t="shared" si="30"/>
        <v>8569</v>
      </c>
      <c r="I34" s="71">
        <f ca="1" t="shared" si="30"/>
        <v>9969</v>
      </c>
      <c r="J34" s="71">
        <f ca="1" t="shared" si="30"/>
        <v>11536</v>
      </c>
      <c r="K34" s="72">
        <f ca="1" t="shared" si="23"/>
        <v>3592</v>
      </c>
      <c r="L34" s="72">
        <f ca="1" t="shared" si="24"/>
        <v>2534</v>
      </c>
      <c r="M34" s="72">
        <f ca="1" t="shared" si="25"/>
        <v>2509</v>
      </c>
      <c r="N34" s="73">
        <f ca="1" t="shared" si="26"/>
        <v>38.6</v>
      </c>
      <c r="O34" s="73">
        <f ca="1" t="shared" si="26"/>
        <v>42.1</v>
      </c>
      <c r="P34" s="73">
        <f ca="1" t="shared" si="9"/>
        <v>359</v>
      </c>
      <c r="Q34" s="73">
        <f ca="1" t="shared" si="27"/>
        <v>44</v>
      </c>
      <c r="R34" s="74">
        <f ca="1" t="shared" si="28"/>
        <v>146</v>
      </c>
      <c r="S34" s="74">
        <f ca="1" t="shared" si="28"/>
        <v>146</v>
      </c>
      <c r="T34" s="74">
        <f ca="1" t="shared" si="28"/>
        <v>123</v>
      </c>
      <c r="U34" s="75">
        <f ca="1" t="shared" si="28"/>
        <v>126</v>
      </c>
    </row>
    <row r="35" spans="1:21" ht="11.25">
      <c r="A35" s="69" t="s">
        <v>53</v>
      </c>
      <c r="B35" s="70">
        <f ca="1" t="shared" si="17"/>
        <v>2839</v>
      </c>
      <c r="C35" s="70">
        <f ca="1" t="shared" si="18"/>
        <v>9236</v>
      </c>
      <c r="D35" s="70">
        <f ca="1" t="shared" si="19"/>
        <v>3485</v>
      </c>
      <c r="E35" s="70">
        <f ca="1" t="shared" si="20"/>
        <v>1681</v>
      </c>
      <c r="F35" s="70">
        <f ca="1" t="shared" si="21"/>
        <v>3499</v>
      </c>
      <c r="G35" s="71">
        <f ca="1" t="shared" si="30"/>
        <v>9406</v>
      </c>
      <c r="H35" s="71">
        <f ca="1" t="shared" si="30"/>
        <v>13401</v>
      </c>
      <c r="I35" s="71">
        <f ca="1" t="shared" si="30"/>
        <v>9951</v>
      </c>
      <c r="J35" s="71">
        <f ca="1" t="shared" si="30"/>
        <v>8562</v>
      </c>
      <c r="K35" s="72">
        <f ca="1" t="shared" si="23"/>
        <v>3538</v>
      </c>
      <c r="L35" s="72">
        <f ca="1" t="shared" si="24"/>
        <v>2572</v>
      </c>
      <c r="M35" s="72">
        <f ca="1" t="shared" si="25"/>
        <v>2512</v>
      </c>
      <c r="N35" s="73">
        <f ca="1" t="shared" si="26"/>
        <v>44</v>
      </c>
      <c r="O35" s="73">
        <f ca="1" t="shared" si="26"/>
        <v>44</v>
      </c>
      <c r="P35" s="73">
        <f ca="1" t="shared" si="9"/>
        <v>364</v>
      </c>
      <c r="Q35" s="73">
        <f ca="1" t="shared" si="27"/>
        <v>38.3</v>
      </c>
      <c r="R35" s="74">
        <f ca="1" t="shared" si="28"/>
        <v>158</v>
      </c>
      <c r="S35" s="74">
        <f ca="1" t="shared" si="28"/>
        <v>155</v>
      </c>
      <c r="T35" s="74">
        <f ca="1" t="shared" si="28"/>
        <v>136</v>
      </c>
      <c r="U35" s="75">
        <f ca="1" t="shared" si="28"/>
        <v>150</v>
      </c>
    </row>
    <row r="36" spans="1:21" ht="11.25">
      <c r="A36" s="69" t="s">
        <v>54</v>
      </c>
      <c r="B36" s="70">
        <f ca="1" t="shared" si="17"/>
        <v>2874</v>
      </c>
      <c r="C36" s="70">
        <f ca="1" t="shared" si="18"/>
        <v>9571</v>
      </c>
      <c r="D36" s="70">
        <f ca="1" t="shared" si="19"/>
        <v>3326</v>
      </c>
      <c r="E36" s="70">
        <f ca="1" t="shared" si="20"/>
        <v>1609</v>
      </c>
      <c r="F36" s="70">
        <f ca="1" t="shared" si="21"/>
        <v>3400</v>
      </c>
      <c r="G36" s="71">
        <f ca="1" t="shared" si="30"/>
        <v>12435</v>
      </c>
      <c r="H36" s="71">
        <f ca="1" t="shared" si="30"/>
        <v>10245</v>
      </c>
      <c r="I36" s="71">
        <f ca="1" t="shared" si="30"/>
        <v>9566</v>
      </c>
      <c r="J36" s="71">
        <f ca="1" t="shared" si="30"/>
        <v>9873</v>
      </c>
      <c r="K36" s="72">
        <f ca="1" t="shared" si="23"/>
        <v>3575</v>
      </c>
      <c r="L36" s="72">
        <f ca="1" t="shared" si="24"/>
        <v>2537</v>
      </c>
      <c r="M36" s="72">
        <f ca="1" t="shared" si="25"/>
        <v>2559</v>
      </c>
      <c r="N36" s="73">
        <f ca="1" t="shared" si="26"/>
        <v>39.5</v>
      </c>
      <c r="O36" s="73">
        <f ca="1" t="shared" si="26"/>
        <v>44.7</v>
      </c>
      <c r="P36" s="73">
        <f ca="1" t="shared" si="9"/>
        <v>359</v>
      </c>
      <c r="Q36" s="73">
        <f ca="1" t="shared" si="27"/>
        <v>39.7</v>
      </c>
      <c r="R36" s="74">
        <f ca="1" t="shared" si="28"/>
        <v>151</v>
      </c>
      <c r="S36" s="74">
        <f ca="1" t="shared" si="28"/>
        <v>149</v>
      </c>
      <c r="T36" s="74">
        <f ca="1" t="shared" si="28"/>
        <v>149</v>
      </c>
      <c r="U36" s="75">
        <f ca="1" t="shared" si="28"/>
        <v>135</v>
      </c>
    </row>
    <row r="37" spans="1:21" ht="12" thickBot="1">
      <c r="A37" s="77" t="s">
        <v>55</v>
      </c>
      <c r="B37" s="78">
        <f ca="1" t="shared" si="17"/>
        <v>2831</v>
      </c>
      <c r="C37" s="78">
        <f ca="1" t="shared" si="18"/>
        <v>9478</v>
      </c>
      <c r="D37" s="78">
        <f ca="1" t="shared" si="19"/>
        <v>3426</v>
      </c>
      <c r="E37" s="78">
        <f ca="1" t="shared" si="20"/>
        <v>1676</v>
      </c>
      <c r="F37" s="78">
        <f ca="1" t="shared" si="21"/>
        <v>3352</v>
      </c>
      <c r="G37" s="79">
        <f ca="1" t="shared" si="30"/>
        <v>13305</v>
      </c>
      <c r="H37" s="79">
        <f ca="1" t="shared" si="30"/>
        <v>10583</v>
      </c>
      <c r="I37" s="79">
        <f ca="1" t="shared" si="30"/>
        <v>12512</v>
      </c>
      <c r="J37" s="79">
        <f ca="1" t="shared" si="30"/>
        <v>9064</v>
      </c>
      <c r="K37" s="80">
        <f ca="1" t="shared" si="23"/>
        <v>3429</v>
      </c>
      <c r="L37" s="80">
        <f ca="1" t="shared" si="24"/>
        <v>2544</v>
      </c>
      <c r="M37" s="80">
        <f ca="1" t="shared" si="25"/>
        <v>2563</v>
      </c>
      <c r="N37" s="81">
        <f ca="1" t="shared" si="26"/>
        <v>42.8</v>
      </c>
      <c r="O37" s="81">
        <f ca="1" t="shared" si="26"/>
        <v>38.1</v>
      </c>
      <c r="P37" s="81">
        <f ca="1" t="shared" si="9"/>
        <v>366</v>
      </c>
      <c r="Q37" s="81">
        <f ca="1" t="shared" si="27"/>
        <v>41.8</v>
      </c>
      <c r="R37" s="82">
        <f ca="1" t="shared" si="28"/>
        <v>146</v>
      </c>
      <c r="S37" s="82">
        <f ca="1" t="shared" si="28"/>
        <v>123</v>
      </c>
      <c r="T37" s="82">
        <f ca="1" t="shared" si="28"/>
        <v>139</v>
      </c>
      <c r="U37" s="83">
        <f ca="1" t="shared" si="28"/>
        <v>124</v>
      </c>
    </row>
    <row r="38" spans="1:21" ht="11.25">
      <c r="A38" s="62" t="s">
        <v>56</v>
      </c>
      <c r="B38" s="63">
        <f aca="true" ca="1" t="shared" si="31" ref="B38:F56">RANDBETWEEN(110,300)/10</f>
        <v>24.2</v>
      </c>
      <c r="C38" s="63">
        <f ca="1" t="shared" si="31"/>
        <v>18.9</v>
      </c>
      <c r="D38" s="63">
        <f ca="1" t="shared" si="31"/>
        <v>13.1</v>
      </c>
      <c r="E38" s="63">
        <f ca="1" t="shared" si="31"/>
        <v>19.2</v>
      </c>
      <c r="F38" s="63">
        <f ca="1" t="shared" si="31"/>
        <v>15.2</v>
      </c>
      <c r="G38" s="64">
        <f ca="1">RANDBETWEEN(300,500)</f>
        <v>437</v>
      </c>
      <c r="H38" s="64">
        <f aca="true" ca="1" t="shared" si="32" ref="H38:N38">RANDBETWEEN(300,500)</f>
        <v>406</v>
      </c>
      <c r="I38" s="64">
        <f ca="1" t="shared" si="32"/>
        <v>485</v>
      </c>
      <c r="J38" s="64">
        <f ca="1" t="shared" si="32"/>
        <v>328</v>
      </c>
      <c r="K38" s="65">
        <f ca="1" t="shared" si="32"/>
        <v>498</v>
      </c>
      <c r="L38" s="65">
        <f ca="1" t="shared" si="32"/>
        <v>434</v>
      </c>
      <c r="M38" s="65">
        <f ca="1" t="shared" si="32"/>
        <v>350</v>
      </c>
      <c r="N38" s="66">
        <f ca="1" t="shared" si="32"/>
        <v>469</v>
      </c>
      <c r="O38" s="66">
        <v>51</v>
      </c>
      <c r="P38" s="66">
        <f ca="1" t="shared" si="9"/>
        <v>366</v>
      </c>
      <c r="Q38" s="66">
        <v>435</v>
      </c>
      <c r="R38" s="67">
        <f ca="1" t="shared" si="28"/>
        <v>131</v>
      </c>
      <c r="S38" s="67">
        <f ca="1" t="shared" si="28"/>
        <v>153</v>
      </c>
      <c r="T38" s="67">
        <f ca="1" t="shared" si="28"/>
        <v>159</v>
      </c>
      <c r="U38" s="68">
        <f ca="1" t="shared" si="28"/>
        <v>125</v>
      </c>
    </row>
    <row r="39" spans="1:21" ht="11.25">
      <c r="A39" s="69" t="s">
        <v>57</v>
      </c>
      <c r="B39" s="70">
        <f ca="1" t="shared" si="31"/>
        <v>23.2</v>
      </c>
      <c r="C39" s="70">
        <f ca="1" t="shared" si="31"/>
        <v>22.8</v>
      </c>
      <c r="D39" s="70">
        <f ca="1" t="shared" si="31"/>
        <v>28.8</v>
      </c>
      <c r="E39" s="70">
        <f ca="1" t="shared" si="31"/>
        <v>11.1</v>
      </c>
      <c r="F39" s="70">
        <f ca="1" t="shared" si="31"/>
        <v>14.9</v>
      </c>
      <c r="G39" s="71">
        <f aca="true" ca="1" t="shared" si="33" ref="G39:N55">RANDBETWEEN(300,500)</f>
        <v>446</v>
      </c>
      <c r="H39" s="71">
        <f ca="1" t="shared" si="33"/>
        <v>336</v>
      </c>
      <c r="I39" s="71">
        <f ca="1" t="shared" si="33"/>
        <v>356</v>
      </c>
      <c r="J39" s="71">
        <f ca="1" t="shared" si="33"/>
        <v>472</v>
      </c>
      <c r="K39" s="72">
        <f ca="1" t="shared" si="33"/>
        <v>367</v>
      </c>
      <c r="L39" s="72">
        <f ca="1" t="shared" si="33"/>
        <v>352</v>
      </c>
      <c r="M39" s="72">
        <f ca="1" t="shared" si="33"/>
        <v>307</v>
      </c>
      <c r="N39" s="73">
        <f ca="1" t="shared" si="33"/>
        <v>481</v>
      </c>
      <c r="O39" s="73">
        <v>51</v>
      </c>
      <c r="P39" s="73">
        <f ca="1" t="shared" si="9"/>
        <v>360</v>
      </c>
      <c r="Q39" s="73">
        <v>435</v>
      </c>
      <c r="R39" s="74">
        <f ca="1" t="shared" si="28"/>
        <v>142</v>
      </c>
      <c r="S39" s="74">
        <f ca="1" t="shared" si="28"/>
        <v>150</v>
      </c>
      <c r="T39" s="74">
        <f ca="1" t="shared" si="28"/>
        <v>138</v>
      </c>
      <c r="U39" s="75">
        <f ca="1" t="shared" si="28"/>
        <v>148</v>
      </c>
    </row>
    <row r="40" spans="1:21" ht="11.25">
      <c r="A40" s="69" t="s">
        <v>58</v>
      </c>
      <c r="B40" s="70">
        <f ca="1" t="shared" si="31"/>
        <v>23.9</v>
      </c>
      <c r="C40" s="70">
        <f ca="1" t="shared" si="31"/>
        <v>12.2</v>
      </c>
      <c r="D40" s="70">
        <f ca="1" t="shared" si="31"/>
        <v>25.8</v>
      </c>
      <c r="E40" s="70">
        <f ca="1" t="shared" si="31"/>
        <v>20.5</v>
      </c>
      <c r="F40" s="70">
        <f ca="1" t="shared" si="31"/>
        <v>21.5</v>
      </c>
      <c r="G40" s="71">
        <f ca="1" t="shared" si="33"/>
        <v>330</v>
      </c>
      <c r="H40" s="71">
        <f ca="1" t="shared" si="33"/>
        <v>409</v>
      </c>
      <c r="I40" s="71">
        <f ca="1" t="shared" si="33"/>
        <v>310</v>
      </c>
      <c r="J40" s="71">
        <f ca="1" t="shared" si="33"/>
        <v>463</v>
      </c>
      <c r="K40" s="72">
        <f ca="1" t="shared" si="33"/>
        <v>340</v>
      </c>
      <c r="L40" s="72">
        <f ca="1" t="shared" si="33"/>
        <v>360</v>
      </c>
      <c r="M40" s="72">
        <f ca="1" t="shared" si="33"/>
        <v>479</v>
      </c>
      <c r="N40" s="73">
        <f ca="1" t="shared" si="33"/>
        <v>315</v>
      </c>
      <c r="O40" s="73">
        <v>51</v>
      </c>
      <c r="P40" s="73">
        <f ca="1" t="shared" si="9"/>
        <v>362</v>
      </c>
      <c r="Q40" s="73">
        <v>435</v>
      </c>
      <c r="R40" s="74">
        <f ca="1" t="shared" si="28"/>
        <v>154</v>
      </c>
      <c r="S40" s="74">
        <f ca="1" t="shared" si="28"/>
        <v>154</v>
      </c>
      <c r="T40" s="74">
        <f ca="1" t="shared" si="28"/>
        <v>156</v>
      </c>
      <c r="U40" s="75">
        <f ca="1" t="shared" si="28"/>
        <v>159</v>
      </c>
    </row>
    <row r="41" spans="1:21" ht="11.25">
      <c r="A41" s="69" t="s">
        <v>59</v>
      </c>
      <c r="B41" s="70">
        <f ca="1" t="shared" si="31"/>
        <v>27</v>
      </c>
      <c r="C41" s="70">
        <f ca="1" t="shared" si="31"/>
        <v>25.1</v>
      </c>
      <c r="D41" s="70">
        <f ca="1" t="shared" si="31"/>
        <v>25.7</v>
      </c>
      <c r="E41" s="70">
        <f ca="1" t="shared" si="31"/>
        <v>16.7</v>
      </c>
      <c r="F41" s="70">
        <f ca="1" t="shared" si="31"/>
        <v>13.8</v>
      </c>
      <c r="G41" s="71">
        <f ca="1" t="shared" si="33"/>
        <v>348</v>
      </c>
      <c r="H41" s="71">
        <f ca="1" t="shared" si="33"/>
        <v>336</v>
      </c>
      <c r="I41" s="71">
        <f ca="1" t="shared" si="33"/>
        <v>300</v>
      </c>
      <c r="J41" s="71">
        <f ca="1" t="shared" si="33"/>
        <v>497</v>
      </c>
      <c r="K41" s="72">
        <f ca="1" t="shared" si="33"/>
        <v>355</v>
      </c>
      <c r="L41" s="72">
        <f ca="1" t="shared" si="33"/>
        <v>353</v>
      </c>
      <c r="M41" s="72">
        <f ca="1" t="shared" si="33"/>
        <v>453</v>
      </c>
      <c r="N41" s="73">
        <f ca="1" t="shared" si="33"/>
        <v>474</v>
      </c>
      <c r="O41" s="73">
        <v>51</v>
      </c>
      <c r="P41" s="73">
        <f ca="1" t="shared" si="9"/>
        <v>358</v>
      </c>
      <c r="Q41" s="73">
        <v>435</v>
      </c>
      <c r="R41" s="74">
        <f ca="1" t="shared" si="28"/>
        <v>141</v>
      </c>
      <c r="S41" s="74">
        <f ca="1" t="shared" si="28"/>
        <v>131</v>
      </c>
      <c r="T41" s="74">
        <f ca="1" t="shared" si="28"/>
        <v>154</v>
      </c>
      <c r="U41" s="75">
        <f ca="1" t="shared" si="28"/>
        <v>124</v>
      </c>
    </row>
    <row r="42" spans="1:21" ht="11.25">
      <c r="A42" s="69" t="s">
        <v>60</v>
      </c>
      <c r="B42" s="70">
        <f ca="1" t="shared" si="31"/>
        <v>28.8</v>
      </c>
      <c r="C42" s="70">
        <f ca="1" t="shared" si="31"/>
        <v>20.2</v>
      </c>
      <c r="D42" s="70">
        <f ca="1" t="shared" si="31"/>
        <v>17.9</v>
      </c>
      <c r="E42" s="70">
        <f ca="1" t="shared" si="31"/>
        <v>20.2</v>
      </c>
      <c r="F42" s="70">
        <f ca="1" t="shared" si="31"/>
        <v>21.2</v>
      </c>
      <c r="G42" s="71">
        <f ca="1" t="shared" si="33"/>
        <v>385</v>
      </c>
      <c r="H42" s="71">
        <f ca="1" t="shared" si="33"/>
        <v>400</v>
      </c>
      <c r="I42" s="71">
        <f ca="1" t="shared" si="33"/>
        <v>343</v>
      </c>
      <c r="J42" s="71">
        <f ca="1" t="shared" si="33"/>
        <v>321</v>
      </c>
      <c r="K42" s="72">
        <f ca="1" t="shared" si="33"/>
        <v>470</v>
      </c>
      <c r="L42" s="72">
        <f ca="1" t="shared" si="33"/>
        <v>396</v>
      </c>
      <c r="M42" s="72">
        <f ca="1" t="shared" si="33"/>
        <v>482</v>
      </c>
      <c r="N42" s="73">
        <f ca="1" t="shared" si="33"/>
        <v>486</v>
      </c>
      <c r="O42" s="73">
        <v>51</v>
      </c>
      <c r="P42" s="73">
        <f ca="1" t="shared" si="9"/>
        <v>359</v>
      </c>
      <c r="Q42" s="73">
        <v>435</v>
      </c>
      <c r="R42" s="74">
        <f aca="true" ca="1" t="shared" si="34" ref="R42:U55">RANDBETWEEN(120,159)</f>
        <v>147</v>
      </c>
      <c r="S42" s="74">
        <f ca="1" t="shared" si="34"/>
        <v>148</v>
      </c>
      <c r="T42" s="74">
        <f ca="1" t="shared" si="34"/>
        <v>120</v>
      </c>
      <c r="U42" s="75">
        <f ca="1" t="shared" si="34"/>
        <v>144</v>
      </c>
    </row>
    <row r="43" spans="1:21" ht="12" thickBot="1">
      <c r="A43" s="77" t="s">
        <v>61</v>
      </c>
      <c r="B43" s="78">
        <f ca="1" t="shared" si="31"/>
        <v>13.3</v>
      </c>
      <c r="C43" s="78">
        <f ca="1" t="shared" si="31"/>
        <v>28.6</v>
      </c>
      <c r="D43" s="78">
        <f ca="1" t="shared" si="31"/>
        <v>18</v>
      </c>
      <c r="E43" s="78">
        <f ca="1" t="shared" si="31"/>
        <v>29</v>
      </c>
      <c r="F43" s="78">
        <f ca="1" t="shared" si="31"/>
        <v>27</v>
      </c>
      <c r="G43" s="79">
        <f ca="1" t="shared" si="33"/>
        <v>479</v>
      </c>
      <c r="H43" s="79">
        <f ca="1" t="shared" si="33"/>
        <v>354</v>
      </c>
      <c r="I43" s="79">
        <f ca="1" t="shared" si="33"/>
        <v>347</v>
      </c>
      <c r="J43" s="79">
        <f ca="1" t="shared" si="33"/>
        <v>480</v>
      </c>
      <c r="K43" s="80">
        <f ca="1" t="shared" si="33"/>
        <v>394</v>
      </c>
      <c r="L43" s="80">
        <f ca="1" t="shared" si="33"/>
        <v>397</v>
      </c>
      <c r="M43" s="80">
        <f ca="1" t="shared" si="33"/>
        <v>469</v>
      </c>
      <c r="N43" s="81">
        <f ca="1" t="shared" si="33"/>
        <v>305</v>
      </c>
      <c r="O43" s="81">
        <v>51</v>
      </c>
      <c r="P43" s="81">
        <f ca="1" t="shared" si="9"/>
        <v>360</v>
      </c>
      <c r="Q43" s="81">
        <v>435</v>
      </c>
      <c r="R43" s="82">
        <f ca="1" t="shared" si="34"/>
        <v>123</v>
      </c>
      <c r="S43" s="82">
        <f ca="1" t="shared" si="34"/>
        <v>128</v>
      </c>
      <c r="T43" s="82">
        <f ca="1" t="shared" si="34"/>
        <v>156</v>
      </c>
      <c r="U43" s="83">
        <f ca="1" t="shared" si="34"/>
        <v>138</v>
      </c>
    </row>
    <row r="44" spans="1:21" ht="11.25">
      <c r="A44" s="56" t="s">
        <v>62</v>
      </c>
      <c r="B44" s="70">
        <f ca="1" t="shared" si="31"/>
        <v>17.6</v>
      </c>
      <c r="C44" s="70">
        <f ca="1" t="shared" si="31"/>
        <v>21.2</v>
      </c>
      <c r="D44" s="70">
        <f ca="1" t="shared" si="31"/>
        <v>24.3</v>
      </c>
      <c r="E44" s="70">
        <f ca="1" t="shared" si="31"/>
        <v>26.9</v>
      </c>
      <c r="F44" s="70">
        <f ca="1" t="shared" si="31"/>
        <v>29</v>
      </c>
      <c r="G44" s="71">
        <f ca="1" t="shared" si="33"/>
        <v>425</v>
      </c>
      <c r="H44" s="71">
        <f ca="1" t="shared" si="33"/>
        <v>500</v>
      </c>
      <c r="I44" s="71">
        <f ca="1" t="shared" si="33"/>
        <v>419</v>
      </c>
      <c r="J44" s="71">
        <f ca="1" t="shared" si="33"/>
        <v>340</v>
      </c>
      <c r="K44" s="72">
        <f ca="1" t="shared" si="33"/>
        <v>457</v>
      </c>
      <c r="L44" s="72">
        <f ca="1" t="shared" si="33"/>
        <v>401</v>
      </c>
      <c r="M44" s="72">
        <f ca="1" t="shared" si="33"/>
        <v>375</v>
      </c>
      <c r="N44" s="73">
        <f ca="1" t="shared" si="33"/>
        <v>308</v>
      </c>
      <c r="O44" s="73">
        <v>89</v>
      </c>
      <c r="P44" s="73">
        <f ca="1" t="shared" si="9"/>
        <v>362</v>
      </c>
      <c r="Q44" s="73">
        <v>435</v>
      </c>
      <c r="R44" s="74">
        <f ca="1" t="shared" si="34"/>
        <v>152</v>
      </c>
      <c r="S44" s="74">
        <f ca="1" t="shared" si="34"/>
        <v>146</v>
      </c>
      <c r="T44" s="74">
        <f ca="1" t="shared" si="34"/>
        <v>141</v>
      </c>
      <c r="U44" s="74">
        <f ca="1" t="shared" si="34"/>
        <v>156</v>
      </c>
    </row>
    <row r="45" spans="1:21" ht="11.25">
      <c r="A45" s="56" t="s">
        <v>63</v>
      </c>
      <c r="B45" s="70">
        <f ca="1" t="shared" si="31"/>
        <v>25.4</v>
      </c>
      <c r="C45" s="70">
        <f ca="1" t="shared" si="31"/>
        <v>23.7</v>
      </c>
      <c r="D45" s="70">
        <f ca="1" t="shared" si="31"/>
        <v>13.9</v>
      </c>
      <c r="E45" s="70">
        <f ca="1" t="shared" si="31"/>
        <v>20.5</v>
      </c>
      <c r="F45" s="70">
        <f ca="1" t="shared" si="31"/>
        <v>24.5</v>
      </c>
      <c r="G45" s="71">
        <f ca="1" t="shared" si="33"/>
        <v>463</v>
      </c>
      <c r="H45" s="71">
        <f ca="1" t="shared" si="33"/>
        <v>385</v>
      </c>
      <c r="I45" s="71">
        <f ca="1" t="shared" si="33"/>
        <v>300</v>
      </c>
      <c r="J45" s="71">
        <f ca="1" t="shared" si="33"/>
        <v>330</v>
      </c>
      <c r="K45" s="72">
        <f ca="1" t="shared" si="33"/>
        <v>341</v>
      </c>
      <c r="L45" s="72">
        <f ca="1" t="shared" si="33"/>
        <v>355</v>
      </c>
      <c r="M45" s="72">
        <f ca="1" t="shared" si="33"/>
        <v>321</v>
      </c>
      <c r="N45" s="73">
        <f ca="1" t="shared" si="33"/>
        <v>450</v>
      </c>
      <c r="O45" s="73">
        <v>89</v>
      </c>
      <c r="P45" s="73">
        <f ca="1" t="shared" si="9"/>
        <v>361</v>
      </c>
      <c r="Q45" s="73">
        <v>435</v>
      </c>
      <c r="R45" s="74">
        <f ca="1" t="shared" si="34"/>
        <v>138</v>
      </c>
      <c r="S45" s="74">
        <f ca="1" t="shared" si="34"/>
        <v>120</v>
      </c>
      <c r="T45" s="74">
        <f ca="1" t="shared" si="34"/>
        <v>135</v>
      </c>
      <c r="U45" s="74">
        <f ca="1" t="shared" si="34"/>
        <v>137</v>
      </c>
    </row>
    <row r="46" spans="1:21" ht="11.25">
      <c r="A46" s="56" t="s">
        <v>64</v>
      </c>
      <c r="B46" s="70">
        <f ca="1" t="shared" si="31"/>
        <v>16.9</v>
      </c>
      <c r="C46" s="70">
        <f ca="1" t="shared" si="31"/>
        <v>13.5</v>
      </c>
      <c r="D46" s="70">
        <f ca="1" t="shared" si="31"/>
        <v>19.2</v>
      </c>
      <c r="E46" s="70">
        <f ca="1" t="shared" si="31"/>
        <v>22.5</v>
      </c>
      <c r="F46" s="70">
        <f ca="1" t="shared" si="31"/>
        <v>14.9</v>
      </c>
      <c r="G46" s="71">
        <f ca="1" t="shared" si="33"/>
        <v>305</v>
      </c>
      <c r="H46" s="71">
        <f ca="1" t="shared" si="33"/>
        <v>323</v>
      </c>
      <c r="I46" s="71">
        <f ca="1" t="shared" si="33"/>
        <v>398</v>
      </c>
      <c r="J46" s="71">
        <f ca="1" t="shared" si="33"/>
        <v>473</v>
      </c>
      <c r="K46" s="72">
        <f ca="1" t="shared" si="33"/>
        <v>472</v>
      </c>
      <c r="L46" s="72">
        <f ca="1" t="shared" si="33"/>
        <v>429</v>
      </c>
      <c r="M46" s="72">
        <f ca="1" t="shared" si="33"/>
        <v>355</v>
      </c>
      <c r="N46" s="73">
        <f ca="1" t="shared" si="33"/>
        <v>493</v>
      </c>
      <c r="O46" s="73">
        <v>89</v>
      </c>
      <c r="P46" s="73">
        <f ca="1" t="shared" si="9"/>
        <v>359</v>
      </c>
      <c r="Q46" s="73">
        <v>435</v>
      </c>
      <c r="R46" s="74">
        <f ca="1" t="shared" si="34"/>
        <v>133</v>
      </c>
      <c r="S46" s="74">
        <f ca="1" t="shared" si="34"/>
        <v>120</v>
      </c>
      <c r="T46" s="74">
        <f ca="1" t="shared" si="34"/>
        <v>140</v>
      </c>
      <c r="U46" s="74">
        <f ca="1" t="shared" si="34"/>
        <v>141</v>
      </c>
    </row>
    <row r="47" spans="1:21" ht="11.25">
      <c r="A47" s="56" t="s">
        <v>65</v>
      </c>
      <c r="B47" s="70">
        <f ca="1" t="shared" si="31"/>
        <v>13.9</v>
      </c>
      <c r="C47" s="70">
        <f ca="1" t="shared" si="31"/>
        <v>23.6</v>
      </c>
      <c r="D47" s="70">
        <f ca="1" t="shared" si="31"/>
        <v>25</v>
      </c>
      <c r="E47" s="70">
        <f ca="1" t="shared" si="31"/>
        <v>18.2</v>
      </c>
      <c r="F47" s="70">
        <f ca="1" t="shared" si="31"/>
        <v>20.1</v>
      </c>
      <c r="G47" s="71">
        <f ca="1" t="shared" si="33"/>
        <v>319</v>
      </c>
      <c r="H47" s="71">
        <f ca="1" t="shared" si="33"/>
        <v>340</v>
      </c>
      <c r="I47" s="71">
        <f ca="1" t="shared" si="33"/>
        <v>302</v>
      </c>
      <c r="J47" s="71">
        <f ca="1" t="shared" si="33"/>
        <v>312</v>
      </c>
      <c r="K47" s="72">
        <f ca="1" t="shared" si="33"/>
        <v>455</v>
      </c>
      <c r="L47" s="72">
        <f ca="1" t="shared" si="33"/>
        <v>475</v>
      </c>
      <c r="M47" s="72">
        <f ca="1" t="shared" si="33"/>
        <v>450</v>
      </c>
      <c r="N47" s="73">
        <f ca="1" t="shared" si="33"/>
        <v>343</v>
      </c>
      <c r="O47" s="73">
        <v>89</v>
      </c>
      <c r="P47" s="73">
        <f ca="1" t="shared" si="9"/>
        <v>364</v>
      </c>
      <c r="Q47" s="73">
        <v>435</v>
      </c>
      <c r="R47" s="74">
        <f ca="1" t="shared" si="34"/>
        <v>144</v>
      </c>
      <c r="S47" s="74">
        <f ca="1" t="shared" si="34"/>
        <v>154</v>
      </c>
      <c r="T47" s="74">
        <f ca="1" t="shared" si="34"/>
        <v>122</v>
      </c>
      <c r="U47" s="74">
        <f ca="1" t="shared" si="34"/>
        <v>155</v>
      </c>
    </row>
    <row r="48" spans="1:21" ht="11.25">
      <c r="A48" s="56" t="s">
        <v>66</v>
      </c>
      <c r="B48" s="70">
        <f ca="1" t="shared" si="31"/>
        <v>17.3</v>
      </c>
      <c r="C48" s="70">
        <f ca="1" t="shared" si="31"/>
        <v>20</v>
      </c>
      <c r="D48" s="70">
        <f ca="1" t="shared" si="31"/>
        <v>20.5</v>
      </c>
      <c r="E48" s="70">
        <f ca="1" t="shared" si="31"/>
        <v>19.7</v>
      </c>
      <c r="F48" s="70">
        <f ca="1" t="shared" si="31"/>
        <v>18.7</v>
      </c>
      <c r="G48" s="71">
        <f ca="1" t="shared" si="33"/>
        <v>404</v>
      </c>
      <c r="H48" s="71">
        <f ca="1" t="shared" si="33"/>
        <v>329</v>
      </c>
      <c r="I48" s="71">
        <f ca="1" t="shared" si="33"/>
        <v>487</v>
      </c>
      <c r="J48" s="71">
        <f ca="1" t="shared" si="33"/>
        <v>419</v>
      </c>
      <c r="K48" s="72">
        <f ca="1" t="shared" si="33"/>
        <v>333</v>
      </c>
      <c r="L48" s="72">
        <f ca="1" t="shared" si="33"/>
        <v>347</v>
      </c>
      <c r="M48" s="72">
        <f ca="1" t="shared" si="33"/>
        <v>469</v>
      </c>
      <c r="N48" s="73">
        <f ca="1" t="shared" si="33"/>
        <v>370</v>
      </c>
      <c r="O48" s="73">
        <v>89</v>
      </c>
      <c r="P48" s="73">
        <f ca="1" t="shared" si="9"/>
        <v>360</v>
      </c>
      <c r="Q48" s="73">
        <v>435</v>
      </c>
      <c r="R48" s="74">
        <f ca="1" t="shared" si="34"/>
        <v>138</v>
      </c>
      <c r="S48" s="74">
        <f ca="1" t="shared" si="34"/>
        <v>138</v>
      </c>
      <c r="T48" s="74">
        <f ca="1" t="shared" si="34"/>
        <v>121</v>
      </c>
      <c r="U48" s="74">
        <f ca="1" t="shared" si="34"/>
        <v>155</v>
      </c>
    </row>
    <row r="49" spans="1:21" ht="12" thickBot="1">
      <c r="A49" s="56" t="s">
        <v>67</v>
      </c>
      <c r="B49" s="70">
        <f ca="1" t="shared" si="31"/>
        <v>11.8</v>
      </c>
      <c r="C49" s="70">
        <f ca="1" t="shared" si="31"/>
        <v>20.8</v>
      </c>
      <c r="D49" s="70">
        <f ca="1" t="shared" si="31"/>
        <v>21.2</v>
      </c>
      <c r="E49" s="70">
        <f ca="1" t="shared" si="31"/>
        <v>12.2</v>
      </c>
      <c r="F49" s="70">
        <f ca="1" t="shared" si="31"/>
        <v>25.6</v>
      </c>
      <c r="G49" s="71">
        <f ca="1" t="shared" si="33"/>
        <v>460</v>
      </c>
      <c r="H49" s="71">
        <f ca="1" t="shared" si="33"/>
        <v>305</v>
      </c>
      <c r="I49" s="71">
        <f ca="1" t="shared" si="33"/>
        <v>315</v>
      </c>
      <c r="J49" s="71">
        <f ca="1" t="shared" si="33"/>
        <v>316</v>
      </c>
      <c r="K49" s="72">
        <f ca="1" t="shared" si="33"/>
        <v>454</v>
      </c>
      <c r="L49" s="72">
        <f ca="1" t="shared" si="33"/>
        <v>329</v>
      </c>
      <c r="M49" s="72">
        <f ca="1" t="shared" si="33"/>
        <v>497</v>
      </c>
      <c r="N49" s="73">
        <f ca="1" t="shared" si="33"/>
        <v>480</v>
      </c>
      <c r="O49" s="73">
        <v>51</v>
      </c>
      <c r="P49" s="73">
        <f ca="1" t="shared" si="9"/>
        <v>360</v>
      </c>
      <c r="Q49" s="73">
        <v>435</v>
      </c>
      <c r="R49" s="74">
        <f ca="1" t="shared" si="34"/>
        <v>139</v>
      </c>
      <c r="S49" s="74">
        <f ca="1" t="shared" si="34"/>
        <v>145</v>
      </c>
      <c r="T49" s="74">
        <f ca="1" t="shared" si="34"/>
        <v>126</v>
      </c>
      <c r="U49" s="74">
        <f ca="1" t="shared" si="34"/>
        <v>138</v>
      </c>
    </row>
    <row r="50" spans="1:21" ht="11.25">
      <c r="A50" s="62" t="s">
        <v>68</v>
      </c>
      <c r="B50" s="63">
        <f ca="1" t="shared" si="31"/>
        <v>17.4</v>
      </c>
      <c r="C50" s="63">
        <f ca="1" t="shared" si="31"/>
        <v>28.6</v>
      </c>
      <c r="D50" s="63">
        <f ca="1" t="shared" si="31"/>
        <v>20</v>
      </c>
      <c r="E50" s="63">
        <f ca="1" t="shared" si="31"/>
        <v>17.8</v>
      </c>
      <c r="F50" s="63">
        <f ca="1" t="shared" si="31"/>
        <v>30</v>
      </c>
      <c r="G50" s="64">
        <f ca="1" t="shared" si="33"/>
        <v>343</v>
      </c>
      <c r="H50" s="64">
        <f ca="1" t="shared" si="33"/>
        <v>485</v>
      </c>
      <c r="I50" s="64">
        <f ca="1" t="shared" si="33"/>
        <v>336</v>
      </c>
      <c r="J50" s="64">
        <f ca="1" t="shared" si="33"/>
        <v>485</v>
      </c>
      <c r="K50" s="65">
        <f ca="1" t="shared" si="33"/>
        <v>361</v>
      </c>
      <c r="L50" s="65">
        <f ca="1" t="shared" si="33"/>
        <v>443</v>
      </c>
      <c r="M50" s="65">
        <f ca="1" t="shared" si="33"/>
        <v>405</v>
      </c>
      <c r="N50" s="66">
        <f ca="1" t="shared" si="33"/>
        <v>445</v>
      </c>
      <c r="O50" s="66">
        <v>51</v>
      </c>
      <c r="P50" s="66">
        <f ca="1" t="shared" si="9"/>
        <v>363</v>
      </c>
      <c r="Q50" s="66">
        <v>435</v>
      </c>
      <c r="R50" s="67">
        <f ca="1" t="shared" si="34"/>
        <v>140</v>
      </c>
      <c r="S50" s="67">
        <f ca="1" t="shared" si="34"/>
        <v>126</v>
      </c>
      <c r="T50" s="67">
        <f ca="1" t="shared" si="34"/>
        <v>156</v>
      </c>
      <c r="U50" s="68">
        <f ca="1" t="shared" si="34"/>
        <v>151</v>
      </c>
    </row>
    <row r="51" spans="1:21" ht="11.25">
      <c r="A51" s="69" t="s">
        <v>69</v>
      </c>
      <c r="B51" s="70">
        <f ca="1" t="shared" si="31"/>
        <v>15.2</v>
      </c>
      <c r="C51" s="70">
        <f ca="1" t="shared" si="31"/>
        <v>22.3</v>
      </c>
      <c r="D51" s="70">
        <f ca="1" t="shared" si="31"/>
        <v>15.6</v>
      </c>
      <c r="E51" s="70">
        <f ca="1" t="shared" si="31"/>
        <v>11.3</v>
      </c>
      <c r="F51" s="70">
        <f ca="1" t="shared" si="31"/>
        <v>26.4</v>
      </c>
      <c r="G51" s="71">
        <f ca="1" t="shared" si="33"/>
        <v>468</v>
      </c>
      <c r="H51" s="71">
        <f ca="1" t="shared" si="33"/>
        <v>301</v>
      </c>
      <c r="I51" s="71">
        <f ca="1" t="shared" si="33"/>
        <v>491</v>
      </c>
      <c r="J51" s="71">
        <f ca="1" t="shared" si="33"/>
        <v>411</v>
      </c>
      <c r="K51" s="72">
        <f ca="1" t="shared" si="33"/>
        <v>459</v>
      </c>
      <c r="L51" s="72">
        <f ca="1" t="shared" si="33"/>
        <v>421</v>
      </c>
      <c r="M51" s="72">
        <f ca="1" t="shared" si="33"/>
        <v>314</v>
      </c>
      <c r="N51" s="73">
        <f ca="1" t="shared" si="33"/>
        <v>401</v>
      </c>
      <c r="O51" s="73">
        <v>51</v>
      </c>
      <c r="P51" s="73">
        <f ca="1" t="shared" si="9"/>
        <v>360</v>
      </c>
      <c r="Q51" s="73">
        <v>435</v>
      </c>
      <c r="R51" s="74">
        <f ca="1" t="shared" si="34"/>
        <v>140</v>
      </c>
      <c r="S51" s="74">
        <f ca="1" t="shared" si="34"/>
        <v>158</v>
      </c>
      <c r="T51" s="74">
        <f ca="1" t="shared" si="34"/>
        <v>146</v>
      </c>
      <c r="U51" s="75">
        <f ca="1" t="shared" si="34"/>
        <v>134</v>
      </c>
    </row>
    <row r="52" spans="1:21" ht="11.25">
      <c r="A52" s="69" t="s">
        <v>70</v>
      </c>
      <c r="B52" s="70">
        <f ca="1" t="shared" si="31"/>
        <v>23.7</v>
      </c>
      <c r="C52" s="70">
        <f ca="1" t="shared" si="31"/>
        <v>20.1</v>
      </c>
      <c r="D52" s="70">
        <f ca="1" t="shared" si="31"/>
        <v>22.8</v>
      </c>
      <c r="E52" s="70">
        <f ca="1" t="shared" si="31"/>
        <v>21.5</v>
      </c>
      <c r="F52" s="70">
        <f ca="1" t="shared" si="31"/>
        <v>28.4</v>
      </c>
      <c r="G52" s="71">
        <f ca="1" t="shared" si="33"/>
        <v>461</v>
      </c>
      <c r="H52" s="71">
        <f ca="1" t="shared" si="33"/>
        <v>495</v>
      </c>
      <c r="I52" s="71">
        <f ca="1" t="shared" si="33"/>
        <v>400</v>
      </c>
      <c r="J52" s="71">
        <f ca="1" t="shared" si="33"/>
        <v>356</v>
      </c>
      <c r="K52" s="72">
        <f ca="1" t="shared" si="33"/>
        <v>428</v>
      </c>
      <c r="L52" s="72">
        <f ca="1" t="shared" si="33"/>
        <v>306</v>
      </c>
      <c r="M52" s="72">
        <f ca="1" t="shared" si="33"/>
        <v>490</v>
      </c>
      <c r="N52" s="73">
        <f ca="1" t="shared" si="33"/>
        <v>468</v>
      </c>
      <c r="O52" s="73">
        <v>51</v>
      </c>
      <c r="P52" s="73">
        <f ca="1" t="shared" si="9"/>
        <v>365</v>
      </c>
      <c r="Q52" s="73">
        <v>435</v>
      </c>
      <c r="R52" s="74">
        <f ca="1" t="shared" si="34"/>
        <v>131</v>
      </c>
      <c r="S52" s="74">
        <f ca="1" t="shared" si="34"/>
        <v>125</v>
      </c>
      <c r="T52" s="74">
        <f ca="1" t="shared" si="34"/>
        <v>157</v>
      </c>
      <c r="U52" s="75">
        <f ca="1" t="shared" si="34"/>
        <v>143</v>
      </c>
    </row>
    <row r="53" spans="1:21" ht="11.25">
      <c r="A53" s="69" t="s">
        <v>71</v>
      </c>
      <c r="B53" s="70">
        <f ca="1" t="shared" si="31"/>
        <v>11.8</v>
      </c>
      <c r="C53" s="70">
        <f ca="1" t="shared" si="31"/>
        <v>29.2</v>
      </c>
      <c r="D53" s="70">
        <f ca="1" t="shared" si="31"/>
        <v>28.9</v>
      </c>
      <c r="E53" s="70">
        <f ca="1" t="shared" si="31"/>
        <v>20.1</v>
      </c>
      <c r="F53" s="70">
        <f ca="1" t="shared" si="31"/>
        <v>13.1</v>
      </c>
      <c r="G53" s="71">
        <f ca="1" t="shared" si="33"/>
        <v>308</v>
      </c>
      <c r="H53" s="71">
        <f ca="1" t="shared" si="33"/>
        <v>353</v>
      </c>
      <c r="I53" s="71">
        <f ca="1" t="shared" si="33"/>
        <v>384</v>
      </c>
      <c r="J53" s="71">
        <f ca="1" t="shared" si="33"/>
        <v>361</v>
      </c>
      <c r="K53" s="72">
        <f ca="1" t="shared" si="33"/>
        <v>331</v>
      </c>
      <c r="L53" s="72">
        <f ca="1" t="shared" si="33"/>
        <v>493</v>
      </c>
      <c r="M53" s="72">
        <f ca="1" t="shared" si="33"/>
        <v>350</v>
      </c>
      <c r="N53" s="73">
        <f ca="1" t="shared" si="33"/>
        <v>387</v>
      </c>
      <c r="O53" s="73">
        <v>51</v>
      </c>
      <c r="P53" s="73">
        <f ca="1" t="shared" si="9"/>
        <v>360</v>
      </c>
      <c r="Q53" s="73">
        <v>435</v>
      </c>
      <c r="R53" s="74">
        <f ca="1" t="shared" si="34"/>
        <v>151</v>
      </c>
      <c r="S53" s="74">
        <f ca="1" t="shared" si="34"/>
        <v>130</v>
      </c>
      <c r="T53" s="74">
        <f ca="1" t="shared" si="34"/>
        <v>156</v>
      </c>
      <c r="U53" s="75">
        <f ca="1" t="shared" si="34"/>
        <v>126</v>
      </c>
    </row>
    <row r="54" spans="1:21" ht="11.25">
      <c r="A54" s="69" t="s">
        <v>72</v>
      </c>
      <c r="B54" s="70">
        <f ca="1" t="shared" si="31"/>
        <v>16.3</v>
      </c>
      <c r="C54" s="70">
        <f ca="1" t="shared" si="31"/>
        <v>28.8</v>
      </c>
      <c r="D54" s="70">
        <f ca="1" t="shared" si="31"/>
        <v>20</v>
      </c>
      <c r="E54" s="70">
        <f ca="1" t="shared" si="31"/>
        <v>11.8</v>
      </c>
      <c r="F54" s="70">
        <f ca="1" t="shared" si="31"/>
        <v>16.7</v>
      </c>
      <c r="G54" s="71">
        <f ca="1" t="shared" si="33"/>
        <v>483</v>
      </c>
      <c r="H54" s="71">
        <f ca="1" t="shared" si="33"/>
        <v>342</v>
      </c>
      <c r="I54" s="71">
        <f ca="1" t="shared" si="33"/>
        <v>353</v>
      </c>
      <c r="J54" s="71">
        <f ca="1" t="shared" si="33"/>
        <v>492</v>
      </c>
      <c r="K54" s="72">
        <f ca="1" t="shared" si="33"/>
        <v>430</v>
      </c>
      <c r="L54" s="72">
        <f ca="1" t="shared" si="33"/>
        <v>404</v>
      </c>
      <c r="M54" s="72">
        <f ca="1" t="shared" si="33"/>
        <v>425</v>
      </c>
      <c r="N54" s="73">
        <f ca="1" t="shared" si="33"/>
        <v>395</v>
      </c>
      <c r="O54" s="73">
        <v>51</v>
      </c>
      <c r="P54" s="73">
        <f ca="1" t="shared" si="9"/>
        <v>363</v>
      </c>
      <c r="Q54" s="73">
        <v>435</v>
      </c>
      <c r="R54" s="74">
        <f ca="1" t="shared" si="34"/>
        <v>128</v>
      </c>
      <c r="S54" s="74">
        <f ca="1" t="shared" si="34"/>
        <v>130</v>
      </c>
      <c r="T54" s="74">
        <f ca="1" t="shared" si="34"/>
        <v>144</v>
      </c>
      <c r="U54" s="75">
        <f ca="1" t="shared" si="34"/>
        <v>133</v>
      </c>
    </row>
    <row r="55" spans="1:21" ht="12" thickBot="1">
      <c r="A55" s="77" t="s">
        <v>73</v>
      </c>
      <c r="B55" s="78">
        <f ca="1" t="shared" si="31"/>
        <v>26.2</v>
      </c>
      <c r="C55" s="78">
        <f ca="1" t="shared" si="31"/>
        <v>12.5</v>
      </c>
      <c r="D55" s="78">
        <f ca="1" t="shared" si="31"/>
        <v>17.2</v>
      </c>
      <c r="E55" s="78">
        <f ca="1" t="shared" si="31"/>
        <v>29.9</v>
      </c>
      <c r="F55" s="78">
        <f ca="1" t="shared" si="31"/>
        <v>25.4</v>
      </c>
      <c r="G55" s="79">
        <f ca="1" t="shared" si="33"/>
        <v>376</v>
      </c>
      <c r="H55" s="79">
        <f ca="1" t="shared" si="33"/>
        <v>326</v>
      </c>
      <c r="I55" s="79">
        <f ca="1" t="shared" si="33"/>
        <v>404</v>
      </c>
      <c r="J55" s="79">
        <f ca="1" t="shared" si="33"/>
        <v>477</v>
      </c>
      <c r="K55" s="80">
        <f ca="1" t="shared" si="33"/>
        <v>320</v>
      </c>
      <c r="L55" s="80">
        <f ca="1" t="shared" si="33"/>
        <v>391</v>
      </c>
      <c r="M55" s="80">
        <f ca="1" t="shared" si="33"/>
        <v>494</v>
      </c>
      <c r="N55" s="81">
        <f ca="1" t="shared" si="33"/>
        <v>491</v>
      </c>
      <c r="O55" s="81">
        <v>51</v>
      </c>
      <c r="P55" s="81">
        <f ca="1" t="shared" si="9"/>
        <v>365</v>
      </c>
      <c r="Q55" s="81">
        <v>435</v>
      </c>
      <c r="R55" s="82">
        <f ca="1" t="shared" si="34"/>
        <v>122</v>
      </c>
      <c r="S55" s="82">
        <f ca="1" t="shared" si="34"/>
        <v>149</v>
      </c>
      <c r="T55" s="82">
        <f ca="1" t="shared" si="34"/>
        <v>128</v>
      </c>
      <c r="U55" s="83">
        <f ca="1" t="shared" si="34"/>
        <v>153</v>
      </c>
    </row>
    <row r="56" spans="1:21" ht="11.25">
      <c r="A56" s="62" t="s">
        <v>74</v>
      </c>
      <c r="B56" s="63">
        <f ca="1" t="shared" si="31"/>
        <v>18.4</v>
      </c>
      <c r="C56" s="63">
        <f ca="1" t="shared" si="31"/>
        <v>19.5</v>
      </c>
      <c r="D56" s="63">
        <f ca="1" t="shared" si="31"/>
        <v>24.4</v>
      </c>
      <c r="E56" s="63">
        <f ca="1" t="shared" si="31"/>
        <v>12.9</v>
      </c>
      <c r="F56" s="63">
        <f ca="1" t="shared" si="31"/>
        <v>29.6</v>
      </c>
      <c r="G56" s="64">
        <f aca="true" ca="1" t="shared" si="35" ref="G56:N56">RANDBETWEEN(110,300)/10</f>
        <v>17.8</v>
      </c>
      <c r="H56" s="64">
        <f ca="1" t="shared" si="35"/>
        <v>21.7</v>
      </c>
      <c r="I56" s="64">
        <f ca="1" t="shared" si="35"/>
        <v>19.1</v>
      </c>
      <c r="J56" s="64">
        <f ca="1" t="shared" si="35"/>
        <v>20.7</v>
      </c>
      <c r="K56" s="65">
        <f ca="1" t="shared" si="35"/>
        <v>17.9</v>
      </c>
      <c r="L56" s="65">
        <f ca="1" t="shared" si="35"/>
        <v>28.7</v>
      </c>
      <c r="M56" s="65">
        <f ca="1" t="shared" si="35"/>
        <v>29.8</v>
      </c>
      <c r="N56" s="66">
        <f ca="1" t="shared" si="35"/>
        <v>26.4</v>
      </c>
      <c r="O56" s="66">
        <v>25.5</v>
      </c>
      <c r="P56" s="66">
        <v>83</v>
      </c>
      <c r="Q56" s="66">
        <v>27.43</v>
      </c>
      <c r="R56" s="67">
        <f ca="1">RANDBETWEEN(1963,2083)/100</f>
        <v>19.66</v>
      </c>
      <c r="S56" s="67">
        <f aca="true" ca="1" t="shared" si="36" ref="S56:U71">RANDBETWEEN(1963,2083)/100</f>
        <v>20.58</v>
      </c>
      <c r="T56" s="67">
        <f ca="1" t="shared" si="36"/>
        <v>20.72</v>
      </c>
      <c r="U56" s="68">
        <f ca="1" t="shared" si="36"/>
        <v>20.38</v>
      </c>
    </row>
    <row r="57" spans="1:21" ht="11.25">
      <c r="A57" s="69" t="s">
        <v>75</v>
      </c>
      <c r="B57" s="70">
        <f aca="true" ca="1" t="shared" si="37" ref="B57:N72">RANDBETWEEN(110,300)/10</f>
        <v>26.1</v>
      </c>
      <c r="C57" s="70">
        <f ca="1" t="shared" si="37"/>
        <v>19.1</v>
      </c>
      <c r="D57" s="70">
        <f ca="1" t="shared" si="37"/>
        <v>19.7</v>
      </c>
      <c r="E57" s="70">
        <f ca="1" t="shared" si="37"/>
        <v>28.5</v>
      </c>
      <c r="F57" s="70">
        <f ca="1" t="shared" si="37"/>
        <v>28.9</v>
      </c>
      <c r="G57" s="71">
        <f ca="1" t="shared" si="37"/>
        <v>14.7</v>
      </c>
      <c r="H57" s="71">
        <f ca="1" t="shared" si="37"/>
        <v>20.7</v>
      </c>
      <c r="I57" s="71">
        <f ca="1" t="shared" si="37"/>
        <v>23.7</v>
      </c>
      <c r="J57" s="71">
        <f ca="1" t="shared" si="37"/>
        <v>21.3</v>
      </c>
      <c r="K57" s="72">
        <f ca="1" t="shared" si="37"/>
        <v>14.3</v>
      </c>
      <c r="L57" s="72">
        <f ca="1" t="shared" si="37"/>
        <v>20.4</v>
      </c>
      <c r="M57" s="72">
        <f ca="1" t="shared" si="37"/>
        <v>25.1</v>
      </c>
      <c r="N57" s="73">
        <f ca="1" t="shared" si="37"/>
        <v>21.1</v>
      </c>
      <c r="O57" s="73">
        <v>25.5</v>
      </c>
      <c r="P57" s="73">
        <v>98</v>
      </c>
      <c r="Q57" s="73">
        <v>27.43</v>
      </c>
      <c r="R57" s="74">
        <f aca="true" ca="1" t="shared" si="38" ref="R57:U82">RANDBETWEEN(1963,2083)/100</f>
        <v>20.83</v>
      </c>
      <c r="S57" s="74">
        <f ca="1" t="shared" si="36"/>
        <v>19.9</v>
      </c>
      <c r="T57" s="74">
        <f ca="1" t="shared" si="36"/>
        <v>20.47</v>
      </c>
      <c r="U57" s="75">
        <f ca="1" t="shared" si="36"/>
        <v>20.13</v>
      </c>
    </row>
    <row r="58" spans="1:21" ht="11.25">
      <c r="A58" s="69" t="s">
        <v>76</v>
      </c>
      <c r="B58" s="70">
        <f ca="1" t="shared" si="37"/>
        <v>27.7</v>
      </c>
      <c r="C58" s="70">
        <f ca="1" t="shared" si="37"/>
        <v>24.8</v>
      </c>
      <c r="D58" s="70">
        <f ca="1" t="shared" si="37"/>
        <v>13.6</v>
      </c>
      <c r="E58" s="70">
        <f ca="1" t="shared" si="37"/>
        <v>12.7</v>
      </c>
      <c r="F58" s="70">
        <f ca="1" t="shared" si="37"/>
        <v>14.5</v>
      </c>
      <c r="G58" s="71">
        <f ca="1" t="shared" si="37"/>
        <v>24.6</v>
      </c>
      <c r="H58" s="71">
        <f ca="1" t="shared" si="37"/>
        <v>11.6</v>
      </c>
      <c r="I58" s="71">
        <f ca="1" t="shared" si="37"/>
        <v>25.1</v>
      </c>
      <c r="J58" s="71">
        <f ca="1" t="shared" si="37"/>
        <v>17.4</v>
      </c>
      <c r="K58" s="72">
        <f ca="1" t="shared" si="37"/>
        <v>11.1</v>
      </c>
      <c r="L58" s="72">
        <f ca="1" t="shared" si="37"/>
        <v>28</v>
      </c>
      <c r="M58" s="72">
        <f ca="1" t="shared" si="37"/>
        <v>11.1</v>
      </c>
      <c r="N58" s="73">
        <f ca="1" t="shared" si="37"/>
        <v>19.6</v>
      </c>
      <c r="O58" s="73">
        <v>25.5</v>
      </c>
      <c r="P58" s="73">
        <v>91</v>
      </c>
      <c r="Q58" s="73">
        <v>27.43</v>
      </c>
      <c r="R58" s="74">
        <f ca="1" t="shared" si="38"/>
        <v>20.15</v>
      </c>
      <c r="S58" s="74">
        <f ca="1" t="shared" si="36"/>
        <v>20.47</v>
      </c>
      <c r="T58" s="74">
        <f ca="1" t="shared" si="36"/>
        <v>20.19</v>
      </c>
      <c r="U58" s="75">
        <f ca="1" t="shared" si="36"/>
        <v>20.68</v>
      </c>
    </row>
    <row r="59" spans="1:21" ht="11.25">
      <c r="A59" s="69" t="s">
        <v>77</v>
      </c>
      <c r="B59" s="70">
        <f ca="1" t="shared" si="37"/>
        <v>21.9</v>
      </c>
      <c r="C59" s="70">
        <f ca="1" t="shared" si="37"/>
        <v>22.2</v>
      </c>
      <c r="D59" s="70">
        <f ca="1" t="shared" si="37"/>
        <v>21.1</v>
      </c>
      <c r="E59" s="70">
        <f ca="1" t="shared" si="37"/>
        <v>12.3</v>
      </c>
      <c r="F59" s="70">
        <f ca="1" t="shared" si="37"/>
        <v>20.7</v>
      </c>
      <c r="G59" s="71">
        <f ca="1" t="shared" si="37"/>
        <v>18</v>
      </c>
      <c r="H59" s="71">
        <f ca="1" t="shared" si="37"/>
        <v>27.7</v>
      </c>
      <c r="I59" s="71">
        <f ca="1" t="shared" si="37"/>
        <v>17.7</v>
      </c>
      <c r="J59" s="71">
        <f ca="1" t="shared" si="37"/>
        <v>23.6</v>
      </c>
      <c r="K59" s="72">
        <f ca="1" t="shared" si="37"/>
        <v>24.5</v>
      </c>
      <c r="L59" s="72">
        <f ca="1" t="shared" si="37"/>
        <v>16.5</v>
      </c>
      <c r="M59" s="72">
        <f ca="1" t="shared" si="37"/>
        <v>27.7</v>
      </c>
      <c r="N59" s="73">
        <f ca="1" t="shared" si="37"/>
        <v>21.5</v>
      </c>
      <c r="O59" s="73">
        <v>25.5</v>
      </c>
      <c r="P59" s="73">
        <v>79</v>
      </c>
      <c r="Q59" s="73">
        <v>27.43</v>
      </c>
      <c r="R59" s="74">
        <f ca="1" t="shared" si="38"/>
        <v>20.22</v>
      </c>
      <c r="S59" s="74">
        <f ca="1" t="shared" si="36"/>
        <v>20.24</v>
      </c>
      <c r="T59" s="74">
        <f ca="1" t="shared" si="36"/>
        <v>20.48</v>
      </c>
      <c r="U59" s="75">
        <f ca="1" t="shared" si="36"/>
        <v>20.79</v>
      </c>
    </row>
    <row r="60" spans="1:21" ht="11.25">
      <c r="A60" s="69" t="s">
        <v>78</v>
      </c>
      <c r="B60" s="70">
        <f ca="1" t="shared" si="37"/>
        <v>12.3</v>
      </c>
      <c r="C60" s="70">
        <f ca="1" t="shared" si="37"/>
        <v>26.4</v>
      </c>
      <c r="D60" s="70">
        <f ca="1" t="shared" si="37"/>
        <v>12.2</v>
      </c>
      <c r="E60" s="70">
        <f ca="1" t="shared" si="37"/>
        <v>11</v>
      </c>
      <c r="F60" s="70">
        <f ca="1" t="shared" si="37"/>
        <v>26.3</v>
      </c>
      <c r="G60" s="71">
        <f ca="1" t="shared" si="37"/>
        <v>11.8</v>
      </c>
      <c r="H60" s="71">
        <f ca="1" t="shared" si="37"/>
        <v>23.8</v>
      </c>
      <c r="I60" s="71">
        <f ca="1" t="shared" si="37"/>
        <v>12.3</v>
      </c>
      <c r="J60" s="71">
        <f ca="1" t="shared" si="37"/>
        <v>14.1</v>
      </c>
      <c r="K60" s="72">
        <f ca="1" t="shared" si="37"/>
        <v>17.7</v>
      </c>
      <c r="L60" s="72">
        <f ca="1" t="shared" si="37"/>
        <v>17.5</v>
      </c>
      <c r="M60" s="72">
        <f ca="1" t="shared" si="37"/>
        <v>13.7</v>
      </c>
      <c r="N60" s="73">
        <f ca="1" t="shared" si="37"/>
        <v>18.3</v>
      </c>
      <c r="O60" s="73">
        <v>25.5</v>
      </c>
      <c r="P60" s="73">
        <v>81</v>
      </c>
      <c r="Q60" s="73">
        <v>27.43</v>
      </c>
      <c r="R60" s="74">
        <f ca="1" t="shared" si="38"/>
        <v>20.52</v>
      </c>
      <c r="S60" s="74">
        <f ca="1" t="shared" si="36"/>
        <v>20.53</v>
      </c>
      <c r="T60" s="74">
        <f ca="1" t="shared" si="36"/>
        <v>20.45</v>
      </c>
      <c r="U60" s="75">
        <f ca="1" t="shared" si="36"/>
        <v>19.81</v>
      </c>
    </row>
    <row r="61" spans="1:21" ht="12" thickBot="1">
      <c r="A61" s="77" t="s">
        <v>79</v>
      </c>
      <c r="B61" s="78">
        <f ca="1" t="shared" si="37"/>
        <v>30</v>
      </c>
      <c r="C61" s="78">
        <f ca="1" t="shared" si="37"/>
        <v>16.3</v>
      </c>
      <c r="D61" s="78">
        <f ca="1" t="shared" si="37"/>
        <v>25.8</v>
      </c>
      <c r="E61" s="78">
        <f ca="1" t="shared" si="37"/>
        <v>22.8</v>
      </c>
      <c r="F61" s="78">
        <f ca="1" t="shared" si="37"/>
        <v>28.3</v>
      </c>
      <c r="G61" s="79">
        <f ca="1" t="shared" si="37"/>
        <v>22.1</v>
      </c>
      <c r="H61" s="79">
        <f ca="1" t="shared" si="37"/>
        <v>24.1</v>
      </c>
      <c r="I61" s="79">
        <f ca="1" t="shared" si="37"/>
        <v>14.5</v>
      </c>
      <c r="J61" s="79">
        <f ca="1" t="shared" si="37"/>
        <v>12.7</v>
      </c>
      <c r="K61" s="80">
        <f ca="1" t="shared" si="37"/>
        <v>16.3</v>
      </c>
      <c r="L61" s="80">
        <f ca="1" t="shared" si="37"/>
        <v>14.2</v>
      </c>
      <c r="M61" s="80">
        <f ca="1" t="shared" si="37"/>
        <v>21.6</v>
      </c>
      <c r="N61" s="81">
        <f ca="1" t="shared" si="37"/>
        <v>21.4</v>
      </c>
      <c r="O61" s="81">
        <v>25.5</v>
      </c>
      <c r="P61" s="81">
        <v>87</v>
      </c>
      <c r="Q61" s="81">
        <v>27.43</v>
      </c>
      <c r="R61" s="82">
        <f ca="1" t="shared" si="38"/>
        <v>19.97</v>
      </c>
      <c r="S61" s="82">
        <f ca="1" t="shared" si="36"/>
        <v>20.31</v>
      </c>
      <c r="T61" s="82">
        <f ca="1" t="shared" si="36"/>
        <v>20.08</v>
      </c>
      <c r="U61" s="83">
        <f ca="1" t="shared" si="36"/>
        <v>20.65</v>
      </c>
    </row>
    <row r="62" spans="1:21" ht="11.25">
      <c r="A62" s="56" t="s">
        <v>80</v>
      </c>
      <c r="B62" s="70">
        <f ca="1" t="shared" si="37"/>
        <v>28.3</v>
      </c>
      <c r="C62" s="70">
        <f ca="1" t="shared" si="37"/>
        <v>30</v>
      </c>
      <c r="D62" s="70">
        <f ca="1" t="shared" si="37"/>
        <v>15.9</v>
      </c>
      <c r="E62" s="70">
        <f ca="1" t="shared" si="37"/>
        <v>16.5</v>
      </c>
      <c r="F62" s="70">
        <f ca="1" t="shared" si="37"/>
        <v>18.2</v>
      </c>
      <c r="G62" s="71">
        <f ca="1" t="shared" si="37"/>
        <v>16.1</v>
      </c>
      <c r="H62" s="71">
        <f ca="1" t="shared" si="37"/>
        <v>26.1</v>
      </c>
      <c r="I62" s="71">
        <f ca="1" t="shared" si="37"/>
        <v>18.3</v>
      </c>
      <c r="J62" s="71">
        <f ca="1" t="shared" si="37"/>
        <v>18.6</v>
      </c>
      <c r="K62" s="72">
        <f ca="1" t="shared" si="37"/>
        <v>15.2</v>
      </c>
      <c r="L62" s="72">
        <f ca="1" t="shared" si="37"/>
        <v>27.7</v>
      </c>
      <c r="M62" s="72">
        <f ca="1" t="shared" si="37"/>
        <v>19.9</v>
      </c>
      <c r="N62" s="73">
        <f ca="1" t="shared" si="37"/>
        <v>18.6</v>
      </c>
      <c r="O62" s="73">
        <v>0.1</v>
      </c>
      <c r="P62" s="73">
        <v>83</v>
      </c>
      <c r="Q62" s="73">
        <v>27.43</v>
      </c>
      <c r="R62" s="74">
        <f ca="1" t="shared" si="38"/>
        <v>20.49</v>
      </c>
      <c r="S62" s="74">
        <f ca="1" t="shared" si="36"/>
        <v>20.35</v>
      </c>
      <c r="T62" s="74">
        <f ca="1" t="shared" si="36"/>
        <v>20.68</v>
      </c>
      <c r="U62" s="74">
        <f ca="1" t="shared" si="36"/>
        <v>19.79</v>
      </c>
    </row>
    <row r="63" spans="1:21" ht="11.25">
      <c r="A63" s="56" t="s">
        <v>81</v>
      </c>
      <c r="B63" s="70">
        <f ca="1" t="shared" si="37"/>
        <v>23.9</v>
      </c>
      <c r="C63" s="70">
        <f ca="1" t="shared" si="37"/>
        <v>16.1</v>
      </c>
      <c r="D63" s="70">
        <f ca="1" t="shared" si="37"/>
        <v>22.2</v>
      </c>
      <c r="E63" s="70">
        <f ca="1" t="shared" si="37"/>
        <v>14.4</v>
      </c>
      <c r="F63" s="70">
        <f ca="1" t="shared" si="37"/>
        <v>28.5</v>
      </c>
      <c r="G63" s="71">
        <f ca="1" t="shared" si="37"/>
        <v>20</v>
      </c>
      <c r="H63" s="71">
        <f ca="1" t="shared" si="37"/>
        <v>25.8</v>
      </c>
      <c r="I63" s="71">
        <f ca="1" t="shared" si="37"/>
        <v>25.3</v>
      </c>
      <c r="J63" s="71">
        <f ca="1" t="shared" si="37"/>
        <v>19.4</v>
      </c>
      <c r="K63" s="72">
        <f ca="1" t="shared" si="37"/>
        <v>29.3</v>
      </c>
      <c r="L63" s="72">
        <f ca="1" t="shared" si="37"/>
        <v>18</v>
      </c>
      <c r="M63" s="72">
        <f ca="1" t="shared" si="37"/>
        <v>26.5</v>
      </c>
      <c r="N63" s="73">
        <f ca="1" t="shared" si="37"/>
        <v>16.9</v>
      </c>
      <c r="O63" s="73">
        <v>0.1</v>
      </c>
      <c r="P63" s="73">
        <v>98</v>
      </c>
      <c r="Q63" s="73">
        <v>27.43</v>
      </c>
      <c r="R63" s="74">
        <f ca="1" t="shared" si="38"/>
        <v>20.08</v>
      </c>
      <c r="S63" s="74">
        <f ca="1" t="shared" si="36"/>
        <v>20.22</v>
      </c>
      <c r="T63" s="74">
        <f ca="1" t="shared" si="36"/>
        <v>20.55</v>
      </c>
      <c r="U63" s="74">
        <f ca="1" t="shared" si="36"/>
        <v>19.97</v>
      </c>
    </row>
    <row r="64" spans="1:21" ht="11.25">
      <c r="A64" s="56" t="s">
        <v>82</v>
      </c>
      <c r="B64" s="70">
        <f ca="1" t="shared" si="37"/>
        <v>25.5</v>
      </c>
      <c r="C64" s="70">
        <f ca="1" t="shared" si="37"/>
        <v>21.4</v>
      </c>
      <c r="D64" s="70">
        <f ca="1" t="shared" si="37"/>
        <v>29.1</v>
      </c>
      <c r="E64" s="70">
        <f ca="1" t="shared" si="37"/>
        <v>15.6</v>
      </c>
      <c r="F64" s="70">
        <f ca="1" t="shared" si="37"/>
        <v>28.9</v>
      </c>
      <c r="G64" s="71">
        <f ca="1" t="shared" si="37"/>
        <v>11.2</v>
      </c>
      <c r="H64" s="71">
        <f ca="1" t="shared" si="37"/>
        <v>19.1</v>
      </c>
      <c r="I64" s="71">
        <f ca="1" t="shared" si="37"/>
        <v>23.7</v>
      </c>
      <c r="J64" s="71">
        <f ca="1" t="shared" si="37"/>
        <v>29.5</v>
      </c>
      <c r="K64" s="72">
        <f ca="1" t="shared" si="37"/>
        <v>18.6</v>
      </c>
      <c r="L64" s="72">
        <f ca="1" t="shared" si="37"/>
        <v>15</v>
      </c>
      <c r="M64" s="72">
        <f ca="1" t="shared" si="37"/>
        <v>27.8</v>
      </c>
      <c r="N64" s="73">
        <f ca="1" t="shared" si="37"/>
        <v>16.5</v>
      </c>
      <c r="O64" s="73">
        <v>0.1</v>
      </c>
      <c r="P64" s="73">
        <v>91</v>
      </c>
      <c r="Q64" s="73">
        <v>27.43</v>
      </c>
      <c r="R64" s="74">
        <f ca="1" t="shared" si="38"/>
        <v>20.73</v>
      </c>
      <c r="S64" s="74">
        <f ca="1" t="shared" si="36"/>
        <v>19.63</v>
      </c>
      <c r="T64" s="74">
        <f ca="1" t="shared" si="36"/>
        <v>19.9</v>
      </c>
      <c r="U64" s="74">
        <f ca="1" t="shared" si="36"/>
        <v>19.83</v>
      </c>
    </row>
    <row r="65" spans="1:21" ht="11.25">
      <c r="A65" s="56" t="s">
        <v>83</v>
      </c>
      <c r="B65" s="70">
        <f ca="1" t="shared" si="37"/>
        <v>16</v>
      </c>
      <c r="C65" s="70">
        <f ca="1" t="shared" si="37"/>
        <v>29.7</v>
      </c>
      <c r="D65" s="70">
        <f ca="1" t="shared" si="37"/>
        <v>15.3</v>
      </c>
      <c r="E65" s="70">
        <f ca="1" t="shared" si="37"/>
        <v>15.4</v>
      </c>
      <c r="F65" s="70">
        <f ca="1" t="shared" si="37"/>
        <v>21</v>
      </c>
      <c r="G65" s="71">
        <f ca="1" t="shared" si="37"/>
        <v>14.1</v>
      </c>
      <c r="H65" s="71">
        <f ca="1" t="shared" si="37"/>
        <v>16.8</v>
      </c>
      <c r="I65" s="71">
        <f ca="1" t="shared" si="37"/>
        <v>22.7</v>
      </c>
      <c r="J65" s="71">
        <f ca="1" t="shared" si="37"/>
        <v>11</v>
      </c>
      <c r="K65" s="72">
        <f ca="1" t="shared" si="37"/>
        <v>22.1</v>
      </c>
      <c r="L65" s="72">
        <f ca="1" t="shared" si="37"/>
        <v>17.1</v>
      </c>
      <c r="M65" s="72">
        <f ca="1" t="shared" si="37"/>
        <v>16.8</v>
      </c>
      <c r="N65" s="73">
        <f ca="1" t="shared" si="37"/>
        <v>22.6</v>
      </c>
      <c r="O65" s="73">
        <v>0.1</v>
      </c>
      <c r="P65" s="73">
        <v>79</v>
      </c>
      <c r="Q65" s="73">
        <v>27.43</v>
      </c>
      <c r="R65" s="74">
        <f ca="1" t="shared" si="38"/>
        <v>20.53</v>
      </c>
      <c r="S65" s="74">
        <f ca="1" t="shared" si="36"/>
        <v>19.93</v>
      </c>
      <c r="T65" s="74">
        <f ca="1" t="shared" si="36"/>
        <v>20.25</v>
      </c>
      <c r="U65" s="74">
        <f ca="1" t="shared" si="36"/>
        <v>20.82</v>
      </c>
    </row>
    <row r="66" spans="1:21" ht="11.25">
      <c r="A66" s="56" t="s">
        <v>84</v>
      </c>
      <c r="B66" s="70">
        <f ca="1" t="shared" si="37"/>
        <v>11.2</v>
      </c>
      <c r="C66" s="70">
        <f ca="1" t="shared" si="37"/>
        <v>16.5</v>
      </c>
      <c r="D66" s="70">
        <f ca="1" t="shared" si="37"/>
        <v>27.6</v>
      </c>
      <c r="E66" s="70">
        <f ca="1" t="shared" si="37"/>
        <v>26</v>
      </c>
      <c r="F66" s="70">
        <f ca="1" t="shared" si="37"/>
        <v>17.8</v>
      </c>
      <c r="G66" s="71">
        <f ca="1" t="shared" si="37"/>
        <v>12.2</v>
      </c>
      <c r="H66" s="71">
        <f ca="1" t="shared" si="37"/>
        <v>28</v>
      </c>
      <c r="I66" s="71">
        <f ca="1" t="shared" si="37"/>
        <v>17.2</v>
      </c>
      <c r="J66" s="71">
        <f ca="1" t="shared" si="37"/>
        <v>18.2</v>
      </c>
      <c r="K66" s="72">
        <f ca="1" t="shared" si="37"/>
        <v>18</v>
      </c>
      <c r="L66" s="72">
        <f ca="1" t="shared" si="37"/>
        <v>12.6</v>
      </c>
      <c r="M66" s="72">
        <f ca="1" t="shared" si="37"/>
        <v>11.8</v>
      </c>
      <c r="N66" s="73">
        <f ca="1" t="shared" si="37"/>
        <v>26.1</v>
      </c>
      <c r="O66" s="73">
        <v>0.1</v>
      </c>
      <c r="P66" s="73">
        <v>81</v>
      </c>
      <c r="Q66" s="73">
        <v>27.43</v>
      </c>
      <c r="R66" s="74">
        <f ca="1" t="shared" si="38"/>
        <v>20.22</v>
      </c>
      <c r="S66" s="74">
        <f ca="1" t="shared" si="36"/>
        <v>20.57</v>
      </c>
      <c r="T66" s="74">
        <f ca="1" t="shared" si="36"/>
        <v>20.75</v>
      </c>
      <c r="U66" s="74">
        <f ca="1" t="shared" si="36"/>
        <v>20.61</v>
      </c>
    </row>
    <row r="67" spans="1:21" ht="12" thickBot="1">
      <c r="A67" s="56" t="s">
        <v>85</v>
      </c>
      <c r="B67" s="70">
        <f ca="1" t="shared" si="37"/>
        <v>23</v>
      </c>
      <c r="C67" s="70">
        <f ca="1" t="shared" si="37"/>
        <v>18.6</v>
      </c>
      <c r="D67" s="70">
        <f ca="1" t="shared" si="37"/>
        <v>28.8</v>
      </c>
      <c r="E67" s="70">
        <f ca="1" t="shared" si="37"/>
        <v>12.2</v>
      </c>
      <c r="F67" s="70">
        <f ca="1" t="shared" si="37"/>
        <v>15.2</v>
      </c>
      <c r="G67" s="71">
        <f ca="1" t="shared" si="37"/>
        <v>27.5</v>
      </c>
      <c r="H67" s="71">
        <f ca="1" t="shared" si="37"/>
        <v>16.3</v>
      </c>
      <c r="I67" s="71">
        <f ca="1" t="shared" si="37"/>
        <v>13.5</v>
      </c>
      <c r="J67" s="71">
        <f ca="1" t="shared" si="37"/>
        <v>26.1</v>
      </c>
      <c r="K67" s="72">
        <f ca="1" t="shared" si="37"/>
        <v>25.6</v>
      </c>
      <c r="L67" s="72">
        <f ca="1" t="shared" si="37"/>
        <v>11.5</v>
      </c>
      <c r="M67" s="72">
        <f ca="1" t="shared" si="37"/>
        <v>26.3</v>
      </c>
      <c r="N67" s="73">
        <f ca="1" t="shared" si="37"/>
        <v>14.9</v>
      </c>
      <c r="O67" s="73">
        <v>0.1</v>
      </c>
      <c r="P67" s="73">
        <v>87</v>
      </c>
      <c r="Q67" s="73">
        <v>27.43</v>
      </c>
      <c r="R67" s="74">
        <f ca="1" t="shared" si="38"/>
        <v>20.67</v>
      </c>
      <c r="S67" s="74">
        <f ca="1" t="shared" si="36"/>
        <v>20.8</v>
      </c>
      <c r="T67" s="74">
        <f ca="1" t="shared" si="36"/>
        <v>19.89</v>
      </c>
      <c r="U67" s="74">
        <f ca="1" t="shared" si="36"/>
        <v>20.4</v>
      </c>
    </row>
    <row r="68" spans="1:21" ht="11.25">
      <c r="A68" s="62" t="s">
        <v>86</v>
      </c>
      <c r="B68" s="63">
        <f aca="true" ca="1" t="shared" si="39" ref="B68:B73">RANDBETWEEN(350,405)</f>
        <v>359</v>
      </c>
      <c r="C68" s="63">
        <f aca="true" ca="1" t="shared" si="40" ref="C68:D73">RANDBETWEEN(350,405)</f>
        <v>392</v>
      </c>
      <c r="D68" s="63">
        <f ca="1" t="shared" si="40"/>
        <v>361</v>
      </c>
      <c r="E68" s="63">
        <v>891</v>
      </c>
      <c r="F68" s="63">
        <v>520</v>
      </c>
      <c r="G68" s="64">
        <f ca="1" t="shared" si="37"/>
        <v>28.9</v>
      </c>
      <c r="H68" s="64">
        <f ca="1" t="shared" si="37"/>
        <v>23.6</v>
      </c>
      <c r="I68" s="64">
        <f ca="1" t="shared" si="37"/>
        <v>20.9</v>
      </c>
      <c r="J68" s="64">
        <f ca="1" t="shared" si="37"/>
        <v>12.8</v>
      </c>
      <c r="K68" s="65">
        <f ca="1" t="shared" si="37"/>
        <v>26.5</v>
      </c>
      <c r="L68" s="65">
        <f ca="1" t="shared" si="37"/>
        <v>29.6</v>
      </c>
      <c r="M68" s="65">
        <f ca="1" t="shared" si="37"/>
        <v>27.6</v>
      </c>
      <c r="N68" s="66">
        <f ca="1" t="shared" si="37"/>
        <v>18.2</v>
      </c>
      <c r="O68" s="66">
        <v>25.5</v>
      </c>
      <c r="P68" s="66">
        <v>83</v>
      </c>
      <c r="Q68" s="66">
        <v>27.43</v>
      </c>
      <c r="R68" s="67">
        <f ca="1" t="shared" si="38"/>
        <v>20.3</v>
      </c>
      <c r="S68" s="67">
        <f ca="1" t="shared" si="36"/>
        <v>20.43</v>
      </c>
      <c r="T68" s="67">
        <f ca="1" t="shared" si="36"/>
        <v>20.46</v>
      </c>
      <c r="U68" s="68">
        <f ca="1" t="shared" si="36"/>
        <v>19.76</v>
      </c>
    </row>
    <row r="69" spans="1:21" ht="11.25">
      <c r="A69" s="69" t="s">
        <v>87</v>
      </c>
      <c r="B69" s="70">
        <f ca="1" t="shared" si="39"/>
        <v>372</v>
      </c>
      <c r="C69" s="70">
        <f ca="1" t="shared" si="40"/>
        <v>389</v>
      </c>
      <c r="D69" s="70">
        <f ca="1" t="shared" si="40"/>
        <v>398</v>
      </c>
      <c r="E69" s="70">
        <v>778</v>
      </c>
      <c r="F69" s="70">
        <v>530</v>
      </c>
      <c r="G69" s="71">
        <f ca="1" t="shared" si="37"/>
        <v>16.2</v>
      </c>
      <c r="H69" s="71">
        <f ca="1" t="shared" si="37"/>
        <v>16.7</v>
      </c>
      <c r="I69" s="71">
        <f ca="1" t="shared" si="37"/>
        <v>15.2</v>
      </c>
      <c r="J69" s="71">
        <f ca="1" t="shared" si="37"/>
        <v>29.6</v>
      </c>
      <c r="K69" s="72">
        <f ca="1" t="shared" si="37"/>
        <v>20.3</v>
      </c>
      <c r="L69" s="72">
        <f ca="1" t="shared" si="37"/>
        <v>14.4</v>
      </c>
      <c r="M69" s="72">
        <f ca="1" t="shared" si="37"/>
        <v>25.5</v>
      </c>
      <c r="N69" s="73">
        <f ca="1" t="shared" si="37"/>
        <v>14.5</v>
      </c>
      <c r="O69" s="73">
        <v>25.5</v>
      </c>
      <c r="P69" s="73">
        <v>98</v>
      </c>
      <c r="Q69" s="73">
        <v>27.43</v>
      </c>
      <c r="R69" s="74">
        <f ca="1" t="shared" si="38"/>
        <v>20.31</v>
      </c>
      <c r="S69" s="74">
        <f ca="1" t="shared" si="36"/>
        <v>20.03</v>
      </c>
      <c r="T69" s="74">
        <f ca="1" t="shared" si="36"/>
        <v>19.84</v>
      </c>
      <c r="U69" s="75">
        <f ca="1" t="shared" si="36"/>
        <v>19.97</v>
      </c>
    </row>
    <row r="70" spans="1:21" ht="11.25">
      <c r="A70" s="69" t="s">
        <v>88</v>
      </c>
      <c r="B70" s="70">
        <f ca="1" t="shared" si="39"/>
        <v>363</v>
      </c>
      <c r="C70" s="70">
        <f ca="1" t="shared" si="40"/>
        <v>382</v>
      </c>
      <c r="D70" s="70">
        <f ca="1" t="shared" si="40"/>
        <v>403</v>
      </c>
      <c r="E70" s="70">
        <v>880</v>
      </c>
      <c r="F70" s="70">
        <v>540</v>
      </c>
      <c r="G70" s="71">
        <f ca="1" t="shared" si="37"/>
        <v>24.3</v>
      </c>
      <c r="H70" s="71">
        <f ca="1" t="shared" si="37"/>
        <v>20.6</v>
      </c>
      <c r="I70" s="71">
        <f ca="1" t="shared" si="37"/>
        <v>20.2</v>
      </c>
      <c r="J70" s="71">
        <f ca="1" t="shared" si="37"/>
        <v>13.5</v>
      </c>
      <c r="K70" s="72">
        <f ca="1" t="shared" si="37"/>
        <v>12.6</v>
      </c>
      <c r="L70" s="72">
        <f ca="1" t="shared" si="37"/>
        <v>17</v>
      </c>
      <c r="M70" s="72">
        <f ca="1" t="shared" si="37"/>
        <v>15.6</v>
      </c>
      <c r="N70" s="73">
        <f ca="1" t="shared" si="37"/>
        <v>28.3</v>
      </c>
      <c r="O70" s="73">
        <v>25.5</v>
      </c>
      <c r="P70" s="73">
        <v>91</v>
      </c>
      <c r="Q70" s="73">
        <v>27.43</v>
      </c>
      <c r="R70" s="74">
        <f ca="1" t="shared" si="38"/>
        <v>20.8</v>
      </c>
      <c r="S70" s="74">
        <f ca="1" t="shared" si="36"/>
        <v>20.56</v>
      </c>
      <c r="T70" s="74">
        <f ca="1" t="shared" si="36"/>
        <v>20.26</v>
      </c>
      <c r="U70" s="75">
        <f ca="1" t="shared" si="36"/>
        <v>20.45</v>
      </c>
    </row>
    <row r="71" spans="1:21" ht="11.25">
      <c r="A71" s="69" t="s">
        <v>89</v>
      </c>
      <c r="B71" s="70">
        <f ca="1" t="shared" si="39"/>
        <v>359</v>
      </c>
      <c r="C71" s="70">
        <f ca="1" t="shared" si="40"/>
        <v>355</v>
      </c>
      <c r="D71" s="70">
        <f ca="1" t="shared" si="40"/>
        <v>360</v>
      </c>
      <c r="E71" s="70">
        <v>890</v>
      </c>
      <c r="F71" s="70">
        <v>511</v>
      </c>
      <c r="G71" s="71">
        <f ca="1" t="shared" si="37"/>
        <v>15.4</v>
      </c>
      <c r="H71" s="71">
        <f ca="1" t="shared" si="37"/>
        <v>29.5</v>
      </c>
      <c r="I71" s="71">
        <f ca="1" t="shared" si="37"/>
        <v>11.9</v>
      </c>
      <c r="J71" s="71">
        <f ca="1" t="shared" si="37"/>
        <v>12.1</v>
      </c>
      <c r="K71" s="72">
        <f ca="1" t="shared" si="37"/>
        <v>17.1</v>
      </c>
      <c r="L71" s="72">
        <f ca="1" t="shared" si="37"/>
        <v>29.7</v>
      </c>
      <c r="M71" s="72">
        <f ca="1" t="shared" si="37"/>
        <v>28.4</v>
      </c>
      <c r="N71" s="73">
        <f ca="1" t="shared" si="37"/>
        <v>11.2</v>
      </c>
      <c r="O71" s="73">
        <v>25.5</v>
      </c>
      <c r="P71" s="73">
        <v>79</v>
      </c>
      <c r="Q71" s="73">
        <v>27.43</v>
      </c>
      <c r="R71" s="74">
        <f ca="1" t="shared" si="38"/>
        <v>19.83</v>
      </c>
      <c r="S71" s="74">
        <f ca="1" t="shared" si="36"/>
        <v>19.78</v>
      </c>
      <c r="T71" s="74">
        <f ca="1" t="shared" si="36"/>
        <v>20.53</v>
      </c>
      <c r="U71" s="75">
        <f ca="1" t="shared" si="36"/>
        <v>19.94</v>
      </c>
    </row>
    <row r="72" spans="1:21" ht="11.25">
      <c r="A72" s="69" t="s">
        <v>90</v>
      </c>
      <c r="B72" s="70">
        <f ca="1" t="shared" si="39"/>
        <v>354</v>
      </c>
      <c r="C72" s="70">
        <f ca="1" t="shared" si="40"/>
        <v>382</v>
      </c>
      <c r="D72" s="70">
        <f ca="1" t="shared" si="40"/>
        <v>383</v>
      </c>
      <c r="E72" s="70">
        <v>895</v>
      </c>
      <c r="F72" s="70">
        <v>519</v>
      </c>
      <c r="G72" s="71">
        <f ca="1" t="shared" si="37"/>
        <v>16</v>
      </c>
      <c r="H72" s="71">
        <f ca="1" t="shared" si="37"/>
        <v>26.1</v>
      </c>
      <c r="I72" s="71">
        <f ca="1" t="shared" si="37"/>
        <v>14.8</v>
      </c>
      <c r="J72" s="71">
        <f ca="1" t="shared" si="37"/>
        <v>20.7</v>
      </c>
      <c r="K72" s="72">
        <f ca="1" t="shared" si="37"/>
        <v>17.6</v>
      </c>
      <c r="L72" s="72">
        <f ca="1" t="shared" si="37"/>
        <v>28.1</v>
      </c>
      <c r="M72" s="72">
        <f ca="1" t="shared" si="37"/>
        <v>25</v>
      </c>
      <c r="N72" s="73">
        <f ca="1" t="shared" si="37"/>
        <v>13.9</v>
      </c>
      <c r="O72" s="73">
        <v>25.5</v>
      </c>
      <c r="P72" s="73">
        <v>81</v>
      </c>
      <c r="Q72" s="73">
        <v>27.43</v>
      </c>
      <c r="R72" s="74">
        <f ca="1" t="shared" si="38"/>
        <v>20.08</v>
      </c>
      <c r="S72" s="74">
        <f ca="1" t="shared" si="38"/>
        <v>20.53</v>
      </c>
      <c r="T72" s="74">
        <f ca="1" t="shared" si="38"/>
        <v>20.14</v>
      </c>
      <c r="U72" s="75">
        <f ca="1" t="shared" si="38"/>
        <v>20.42</v>
      </c>
    </row>
    <row r="73" spans="1:21" ht="12" thickBot="1">
      <c r="A73" s="77" t="s">
        <v>91</v>
      </c>
      <c r="B73" s="78">
        <f ca="1" t="shared" si="39"/>
        <v>391</v>
      </c>
      <c r="C73" s="78">
        <f ca="1" t="shared" si="40"/>
        <v>401</v>
      </c>
      <c r="D73" s="78">
        <f ca="1" t="shared" si="40"/>
        <v>364</v>
      </c>
      <c r="E73" s="78">
        <v>790</v>
      </c>
      <c r="F73" s="78">
        <v>520</v>
      </c>
      <c r="G73" s="79">
        <f aca="true" ca="1" t="shared" si="41" ref="G73:N73">RANDBETWEEN(110,300)/10</f>
        <v>23.3</v>
      </c>
      <c r="H73" s="79">
        <f ca="1" t="shared" si="41"/>
        <v>26.2</v>
      </c>
      <c r="I73" s="79">
        <f ca="1" t="shared" si="41"/>
        <v>14.8</v>
      </c>
      <c r="J73" s="79">
        <f ca="1" t="shared" si="41"/>
        <v>17.1</v>
      </c>
      <c r="K73" s="80">
        <f ca="1" t="shared" si="41"/>
        <v>13.2</v>
      </c>
      <c r="L73" s="80">
        <f ca="1" t="shared" si="41"/>
        <v>12.7</v>
      </c>
      <c r="M73" s="80">
        <f ca="1" t="shared" si="41"/>
        <v>13.2</v>
      </c>
      <c r="N73" s="81">
        <f ca="1" t="shared" si="41"/>
        <v>12.8</v>
      </c>
      <c r="O73" s="81">
        <v>25.5</v>
      </c>
      <c r="P73" s="81">
        <v>87</v>
      </c>
      <c r="Q73" s="81">
        <v>27.43</v>
      </c>
      <c r="R73" s="82">
        <f ca="1" t="shared" si="38"/>
        <v>20.32</v>
      </c>
      <c r="S73" s="82">
        <f ca="1" t="shared" si="38"/>
        <v>20.57</v>
      </c>
      <c r="T73" s="82">
        <f ca="1" t="shared" si="38"/>
        <v>20.17</v>
      </c>
      <c r="U73" s="83">
        <f ca="1" t="shared" si="38"/>
        <v>19.98</v>
      </c>
    </row>
    <row r="74" spans="1:21" ht="11.25">
      <c r="A74" s="62" t="s">
        <v>92</v>
      </c>
      <c r="B74" s="63">
        <f ca="1">RANDBETWEEN(180,190)/10</f>
        <v>18.6</v>
      </c>
      <c r="C74" s="63">
        <f ca="1">RANDBETWEEN(2400,2500)/10</f>
        <v>244.3</v>
      </c>
      <c r="D74" s="63">
        <f ca="1">RANDBETWEEN(950,980)/10</f>
        <v>95.5</v>
      </c>
      <c r="E74" s="63">
        <f>D74*2</f>
        <v>191</v>
      </c>
      <c r="F74" s="63">
        <f>B74*3.5</f>
        <v>65.10000000000001</v>
      </c>
      <c r="G74" s="64">
        <f ca="1">RANDBETWEEN(9,20)</f>
        <v>17</v>
      </c>
      <c r="H74" s="64">
        <f ca="1">RANDBETWEEN(9,20)</f>
        <v>10</v>
      </c>
      <c r="I74" s="64">
        <f ca="1">RANDBETWEEN(9,20)</f>
        <v>20</v>
      </c>
      <c r="J74" s="64">
        <f ca="1">RANDBETWEEN(9,20)</f>
        <v>10</v>
      </c>
      <c r="K74" s="65">
        <f aca="true" ca="1" t="shared" si="42" ref="K74:M88">RANDBETWEEN(110,300)/10</f>
        <v>11.7</v>
      </c>
      <c r="L74" s="65">
        <f ca="1" t="shared" si="42"/>
        <v>23</v>
      </c>
      <c r="M74" s="65">
        <f ca="1" t="shared" si="42"/>
        <v>24.9</v>
      </c>
      <c r="N74" s="84">
        <f ca="1">RANDBETWEEN(2400,2500)/10</f>
        <v>245.7</v>
      </c>
      <c r="O74" s="66">
        <f ca="1">RANDBETWEEN(11170,11180)/10</f>
        <v>1117</v>
      </c>
      <c r="P74" s="66">
        <f aca="true" ca="1" t="shared" si="43" ref="P74:P91">RANDBETWEEN(358,366)</f>
        <v>364</v>
      </c>
      <c r="Q74" s="66">
        <f ca="1">RANDBETWEEN(830,850)/10</f>
        <v>83.5</v>
      </c>
      <c r="R74" s="67">
        <f ca="1" t="shared" si="38"/>
        <v>20.65</v>
      </c>
      <c r="S74" s="67">
        <f ca="1" t="shared" si="38"/>
        <v>20.54</v>
      </c>
      <c r="T74" s="67">
        <f ca="1" t="shared" si="38"/>
        <v>20.62</v>
      </c>
      <c r="U74" s="68">
        <f ca="1" t="shared" si="38"/>
        <v>20.57</v>
      </c>
    </row>
    <row r="75" spans="1:21" ht="11.25">
      <c r="A75" s="69" t="s">
        <v>93</v>
      </c>
      <c r="B75" s="70">
        <f aca="true" ca="1" t="shared" si="44" ref="B75:B91">RANDBETWEEN(180,190)/10</f>
        <v>18.8</v>
      </c>
      <c r="C75" s="70">
        <f aca="true" ca="1" t="shared" si="45" ref="C75:C91">RANDBETWEEN(2400,2500)/10</f>
        <v>244.5</v>
      </c>
      <c r="D75" s="70">
        <f aca="true" ca="1" t="shared" si="46" ref="D75:D91">RANDBETWEEN(950,980)/10</f>
        <v>96</v>
      </c>
      <c r="E75" s="70">
        <f aca="true" t="shared" si="47" ref="E75:E91">D75*2</f>
        <v>192</v>
      </c>
      <c r="F75" s="70">
        <f aca="true" t="shared" si="48" ref="F75:F91">B75*3.5</f>
        <v>65.8</v>
      </c>
      <c r="G75" s="71">
        <f aca="true" ca="1" t="shared" si="49" ref="G75:J91">RANDBETWEEN(9,20)</f>
        <v>18</v>
      </c>
      <c r="H75" s="71">
        <f ca="1" t="shared" si="49"/>
        <v>16</v>
      </c>
      <c r="I75" s="71">
        <f ca="1" t="shared" si="49"/>
        <v>17</v>
      </c>
      <c r="J75" s="71">
        <f ca="1" t="shared" si="49"/>
        <v>17</v>
      </c>
      <c r="K75" s="72">
        <f ca="1" t="shared" si="42"/>
        <v>23.3</v>
      </c>
      <c r="L75" s="72">
        <f ca="1" t="shared" si="42"/>
        <v>17.1</v>
      </c>
      <c r="M75" s="72">
        <f ca="1" t="shared" si="42"/>
        <v>29.6</v>
      </c>
      <c r="N75" s="85">
        <f aca="true" ca="1" t="shared" si="50" ref="N75:N91">RANDBETWEEN(2400,2500)/10</f>
        <v>248.5</v>
      </c>
      <c r="O75" s="73">
        <f aca="true" ca="1" t="shared" si="51" ref="O75:O91">RANDBETWEEN(11170,11180)/10</f>
        <v>1117.5</v>
      </c>
      <c r="P75" s="73">
        <f ca="1" t="shared" si="43"/>
        <v>365</v>
      </c>
      <c r="Q75" s="73">
        <f aca="true" ca="1" t="shared" si="52" ref="Q75:Q91">RANDBETWEEN(830,850)/10</f>
        <v>84.8</v>
      </c>
      <c r="R75" s="74">
        <f ca="1" t="shared" si="38"/>
        <v>20.62</v>
      </c>
      <c r="S75" s="74">
        <f ca="1" t="shared" si="38"/>
        <v>19.92</v>
      </c>
      <c r="T75" s="74">
        <f ca="1" t="shared" si="38"/>
        <v>20.39</v>
      </c>
      <c r="U75" s="75">
        <f ca="1" t="shared" si="38"/>
        <v>20.59</v>
      </c>
    </row>
    <row r="76" spans="1:21" ht="11.25">
      <c r="A76" s="69" t="s">
        <v>94</v>
      </c>
      <c r="B76" s="70">
        <f ca="1" t="shared" si="44"/>
        <v>18.9</v>
      </c>
      <c r="C76" s="70">
        <f ca="1" t="shared" si="45"/>
        <v>246.2</v>
      </c>
      <c r="D76" s="70">
        <f ca="1" t="shared" si="46"/>
        <v>96.9</v>
      </c>
      <c r="E76" s="70">
        <f t="shared" si="47"/>
        <v>193.8</v>
      </c>
      <c r="F76" s="70">
        <f t="shared" si="48"/>
        <v>66.14999999999999</v>
      </c>
      <c r="G76" s="71">
        <f ca="1" t="shared" si="49"/>
        <v>18</v>
      </c>
      <c r="H76" s="71">
        <f ca="1" t="shared" si="49"/>
        <v>14</v>
      </c>
      <c r="I76" s="71">
        <f ca="1" t="shared" si="49"/>
        <v>19</v>
      </c>
      <c r="J76" s="71">
        <f ca="1" t="shared" si="49"/>
        <v>19</v>
      </c>
      <c r="K76" s="72">
        <f ca="1" t="shared" si="42"/>
        <v>23.7</v>
      </c>
      <c r="L76" s="72">
        <f ca="1" t="shared" si="42"/>
        <v>11.2</v>
      </c>
      <c r="M76" s="72">
        <f ca="1" t="shared" si="42"/>
        <v>12.4</v>
      </c>
      <c r="N76" s="85">
        <f ca="1" t="shared" si="50"/>
        <v>241.4</v>
      </c>
      <c r="O76" s="73">
        <f ca="1" t="shared" si="51"/>
        <v>1117.1</v>
      </c>
      <c r="P76" s="73">
        <f ca="1" t="shared" si="43"/>
        <v>361</v>
      </c>
      <c r="Q76" s="73">
        <f ca="1" t="shared" si="52"/>
        <v>84.3</v>
      </c>
      <c r="R76" s="74">
        <f ca="1" t="shared" si="38"/>
        <v>20.8</v>
      </c>
      <c r="S76" s="74">
        <f ca="1" t="shared" si="38"/>
        <v>20.45</v>
      </c>
      <c r="T76" s="74">
        <f ca="1" t="shared" si="38"/>
        <v>20.76</v>
      </c>
      <c r="U76" s="75">
        <f ca="1" t="shared" si="38"/>
        <v>19.72</v>
      </c>
    </row>
    <row r="77" spans="1:21" ht="11.25">
      <c r="A77" s="69" t="s">
        <v>95</v>
      </c>
      <c r="B77" s="70">
        <f ca="1" t="shared" si="44"/>
        <v>18.6</v>
      </c>
      <c r="C77" s="70">
        <f ca="1" t="shared" si="45"/>
        <v>241.3</v>
      </c>
      <c r="D77" s="70">
        <f ca="1" t="shared" si="46"/>
        <v>96.6</v>
      </c>
      <c r="E77" s="70">
        <f t="shared" si="47"/>
        <v>193.2</v>
      </c>
      <c r="F77" s="70">
        <f t="shared" si="48"/>
        <v>65.10000000000001</v>
      </c>
      <c r="G77" s="71">
        <f ca="1" t="shared" si="49"/>
        <v>20</v>
      </c>
      <c r="H77" s="71">
        <f ca="1" t="shared" si="49"/>
        <v>17</v>
      </c>
      <c r="I77" s="71">
        <f ca="1" t="shared" si="49"/>
        <v>17</v>
      </c>
      <c r="J77" s="71">
        <f ca="1" t="shared" si="49"/>
        <v>16</v>
      </c>
      <c r="K77" s="72">
        <f ca="1" t="shared" si="42"/>
        <v>15.6</v>
      </c>
      <c r="L77" s="72">
        <f ca="1" t="shared" si="42"/>
        <v>21.4</v>
      </c>
      <c r="M77" s="72">
        <f ca="1" t="shared" si="42"/>
        <v>12.8</v>
      </c>
      <c r="N77" s="85">
        <f ca="1" t="shared" si="50"/>
        <v>248.6</v>
      </c>
      <c r="O77" s="73">
        <f ca="1" t="shared" si="51"/>
        <v>1117.1</v>
      </c>
      <c r="P77" s="73">
        <f ca="1" t="shared" si="43"/>
        <v>362</v>
      </c>
      <c r="Q77" s="73">
        <f ca="1" t="shared" si="52"/>
        <v>83.3</v>
      </c>
      <c r="R77" s="74">
        <f ca="1" t="shared" si="38"/>
        <v>20.4</v>
      </c>
      <c r="S77" s="74">
        <f ca="1" t="shared" si="38"/>
        <v>20.68</v>
      </c>
      <c r="T77" s="74">
        <f ca="1" t="shared" si="38"/>
        <v>19.66</v>
      </c>
      <c r="U77" s="75">
        <f ca="1" t="shared" si="38"/>
        <v>20.43</v>
      </c>
    </row>
    <row r="78" spans="1:21" ht="11.25">
      <c r="A78" s="69" t="s">
        <v>96</v>
      </c>
      <c r="B78" s="70">
        <f ca="1" t="shared" si="44"/>
        <v>18</v>
      </c>
      <c r="C78" s="70">
        <f ca="1" t="shared" si="45"/>
        <v>246.6</v>
      </c>
      <c r="D78" s="70">
        <f ca="1" t="shared" si="46"/>
        <v>97.4</v>
      </c>
      <c r="E78" s="70">
        <f t="shared" si="47"/>
        <v>194.8</v>
      </c>
      <c r="F78" s="70">
        <f t="shared" si="48"/>
        <v>63</v>
      </c>
      <c r="G78" s="71">
        <f ca="1" t="shared" si="49"/>
        <v>16</v>
      </c>
      <c r="H78" s="71">
        <f ca="1" t="shared" si="49"/>
        <v>14</v>
      </c>
      <c r="I78" s="71">
        <f ca="1" t="shared" si="49"/>
        <v>20</v>
      </c>
      <c r="J78" s="71">
        <f ca="1" t="shared" si="49"/>
        <v>20</v>
      </c>
      <c r="K78" s="72">
        <f ca="1" t="shared" si="42"/>
        <v>15.8</v>
      </c>
      <c r="L78" s="72">
        <f ca="1" t="shared" si="42"/>
        <v>28</v>
      </c>
      <c r="M78" s="72">
        <f ca="1" t="shared" si="42"/>
        <v>24.4</v>
      </c>
      <c r="N78" s="85">
        <f ca="1" t="shared" si="50"/>
        <v>242.2</v>
      </c>
      <c r="O78" s="73">
        <f ca="1" t="shared" si="51"/>
        <v>1117.7</v>
      </c>
      <c r="P78" s="73">
        <f ca="1" t="shared" si="43"/>
        <v>360</v>
      </c>
      <c r="Q78" s="73">
        <f ca="1" t="shared" si="52"/>
        <v>83.1</v>
      </c>
      <c r="R78" s="74">
        <f ca="1" t="shared" si="38"/>
        <v>20.17</v>
      </c>
      <c r="S78" s="74">
        <f ca="1" t="shared" si="38"/>
        <v>20.34</v>
      </c>
      <c r="T78" s="74">
        <f ca="1" t="shared" si="38"/>
        <v>20.45</v>
      </c>
      <c r="U78" s="75">
        <f ca="1" t="shared" si="38"/>
        <v>20.81</v>
      </c>
    </row>
    <row r="79" spans="1:21" ht="12" thickBot="1">
      <c r="A79" s="77" t="s">
        <v>97</v>
      </c>
      <c r="B79" s="78">
        <f ca="1" t="shared" si="44"/>
        <v>18.2</v>
      </c>
      <c r="C79" s="78">
        <f ca="1" t="shared" si="45"/>
        <v>246.1</v>
      </c>
      <c r="D79" s="78">
        <f ca="1" t="shared" si="46"/>
        <v>97.5</v>
      </c>
      <c r="E79" s="78">
        <f t="shared" si="47"/>
        <v>195</v>
      </c>
      <c r="F79" s="78">
        <f t="shared" si="48"/>
        <v>63.699999999999996</v>
      </c>
      <c r="G79" s="79">
        <f ca="1" t="shared" si="49"/>
        <v>9</v>
      </c>
      <c r="H79" s="79">
        <f ca="1" t="shared" si="49"/>
        <v>13</v>
      </c>
      <c r="I79" s="79">
        <f ca="1" t="shared" si="49"/>
        <v>12</v>
      </c>
      <c r="J79" s="79">
        <f ca="1" t="shared" si="49"/>
        <v>18</v>
      </c>
      <c r="K79" s="80">
        <f ca="1" t="shared" si="42"/>
        <v>20.1</v>
      </c>
      <c r="L79" s="80">
        <f ca="1" t="shared" si="42"/>
        <v>14.8</v>
      </c>
      <c r="M79" s="80">
        <f ca="1" t="shared" si="42"/>
        <v>14.3</v>
      </c>
      <c r="N79" s="86">
        <f ca="1" t="shared" si="50"/>
        <v>245.8</v>
      </c>
      <c r="O79" s="81">
        <f ca="1" t="shared" si="51"/>
        <v>1117.2</v>
      </c>
      <c r="P79" s="81">
        <f ca="1" t="shared" si="43"/>
        <v>365</v>
      </c>
      <c r="Q79" s="81">
        <f ca="1" t="shared" si="52"/>
        <v>84</v>
      </c>
      <c r="R79" s="82">
        <f ca="1" t="shared" si="38"/>
        <v>20.26</v>
      </c>
      <c r="S79" s="82">
        <f ca="1" t="shared" si="38"/>
        <v>19.74</v>
      </c>
      <c r="T79" s="82">
        <f ca="1" t="shared" si="38"/>
        <v>20.41</v>
      </c>
      <c r="U79" s="83">
        <f ca="1" t="shared" si="38"/>
        <v>19.85</v>
      </c>
    </row>
    <row r="80" spans="1:21" ht="11.25">
      <c r="A80" s="56" t="s">
        <v>98</v>
      </c>
      <c r="B80" s="70">
        <f ca="1" t="shared" si="44"/>
        <v>18.8</v>
      </c>
      <c r="C80" s="70">
        <f ca="1" t="shared" si="45"/>
        <v>247.1</v>
      </c>
      <c r="D80" s="70">
        <f ca="1" t="shared" si="46"/>
        <v>98</v>
      </c>
      <c r="E80" s="70">
        <f t="shared" si="47"/>
        <v>196</v>
      </c>
      <c r="F80" s="70">
        <f t="shared" si="48"/>
        <v>65.8</v>
      </c>
      <c r="G80" s="71">
        <f ca="1" t="shared" si="49"/>
        <v>17</v>
      </c>
      <c r="H80" s="71">
        <f ca="1" t="shared" si="49"/>
        <v>15</v>
      </c>
      <c r="I80" s="71">
        <f ca="1" t="shared" si="49"/>
        <v>20</v>
      </c>
      <c r="J80" s="71">
        <f ca="1" t="shared" si="49"/>
        <v>9</v>
      </c>
      <c r="K80" s="72">
        <f ca="1" t="shared" si="42"/>
        <v>11.6</v>
      </c>
      <c r="L80" s="72">
        <f ca="1" t="shared" si="42"/>
        <v>16</v>
      </c>
      <c r="M80" s="72">
        <f ca="1" t="shared" si="42"/>
        <v>15.4</v>
      </c>
      <c r="N80" s="85">
        <f ca="1" t="shared" si="50"/>
        <v>246</v>
      </c>
      <c r="O80" s="73">
        <f ca="1" t="shared" si="51"/>
        <v>1117.3</v>
      </c>
      <c r="P80" s="73">
        <f ca="1" t="shared" si="43"/>
        <v>359</v>
      </c>
      <c r="Q80" s="73">
        <f ca="1" t="shared" si="52"/>
        <v>83.8</v>
      </c>
      <c r="R80" s="74">
        <f ca="1" t="shared" si="38"/>
        <v>20.2</v>
      </c>
      <c r="S80" s="74">
        <f ca="1" t="shared" si="38"/>
        <v>20.29</v>
      </c>
      <c r="T80" s="74">
        <f ca="1" t="shared" si="38"/>
        <v>20.69</v>
      </c>
      <c r="U80" s="74">
        <f ca="1" t="shared" si="38"/>
        <v>19.64</v>
      </c>
    </row>
    <row r="81" spans="1:21" ht="11.25">
      <c r="A81" s="56" t="s">
        <v>99</v>
      </c>
      <c r="B81" s="70">
        <f ca="1" t="shared" si="44"/>
        <v>18.5</v>
      </c>
      <c r="C81" s="70">
        <f ca="1" t="shared" si="45"/>
        <v>240</v>
      </c>
      <c r="D81" s="70">
        <f ca="1" t="shared" si="46"/>
        <v>97.6</v>
      </c>
      <c r="E81" s="70">
        <f t="shared" si="47"/>
        <v>195.2</v>
      </c>
      <c r="F81" s="70">
        <f t="shared" si="48"/>
        <v>64.75</v>
      </c>
      <c r="G81" s="71">
        <f ca="1" t="shared" si="49"/>
        <v>13</v>
      </c>
      <c r="H81" s="71">
        <f ca="1" t="shared" si="49"/>
        <v>16</v>
      </c>
      <c r="I81" s="71">
        <f ca="1" t="shared" si="49"/>
        <v>16</v>
      </c>
      <c r="J81" s="71">
        <f ca="1" t="shared" si="49"/>
        <v>10</v>
      </c>
      <c r="K81" s="72">
        <f ca="1" t="shared" si="42"/>
        <v>28.4</v>
      </c>
      <c r="L81" s="72">
        <f ca="1" t="shared" si="42"/>
        <v>14</v>
      </c>
      <c r="M81" s="72">
        <f ca="1" t="shared" si="42"/>
        <v>25.2</v>
      </c>
      <c r="N81" s="85">
        <f ca="1" t="shared" si="50"/>
        <v>250</v>
      </c>
      <c r="O81" s="73">
        <f ca="1" t="shared" si="51"/>
        <v>1117.5</v>
      </c>
      <c r="P81" s="73">
        <f ca="1" t="shared" si="43"/>
        <v>363</v>
      </c>
      <c r="Q81" s="73">
        <f ca="1" t="shared" si="52"/>
        <v>83.4</v>
      </c>
      <c r="R81" s="74">
        <f ca="1">RANDBETWEEN(1963,2083)/100</f>
        <v>19.67</v>
      </c>
      <c r="S81" s="74">
        <f aca="true" ca="1" t="shared" si="53" ref="S81:U91">RANDBETWEEN(1963,2083)/100</f>
        <v>19.8</v>
      </c>
      <c r="T81" s="74">
        <f ca="1" t="shared" si="53"/>
        <v>19.88</v>
      </c>
      <c r="U81" s="74">
        <f ca="1" t="shared" si="53"/>
        <v>19.87</v>
      </c>
    </row>
    <row r="82" spans="1:21" ht="11.25">
      <c r="A82" s="56" t="s">
        <v>100</v>
      </c>
      <c r="B82" s="70">
        <f ca="1" t="shared" si="44"/>
        <v>19</v>
      </c>
      <c r="C82" s="70">
        <f ca="1" t="shared" si="45"/>
        <v>246.8</v>
      </c>
      <c r="D82" s="70">
        <f ca="1" t="shared" si="46"/>
        <v>96.3</v>
      </c>
      <c r="E82" s="70">
        <f t="shared" si="47"/>
        <v>192.6</v>
      </c>
      <c r="F82" s="70">
        <f t="shared" si="48"/>
        <v>66.5</v>
      </c>
      <c r="G82" s="71">
        <f ca="1" t="shared" si="49"/>
        <v>13</v>
      </c>
      <c r="H82" s="71">
        <f ca="1" t="shared" si="49"/>
        <v>9</v>
      </c>
      <c r="I82" s="71">
        <f ca="1" t="shared" si="49"/>
        <v>18</v>
      </c>
      <c r="J82" s="71">
        <f ca="1" t="shared" si="49"/>
        <v>11</v>
      </c>
      <c r="K82" s="72">
        <f ca="1" t="shared" si="42"/>
        <v>12.9</v>
      </c>
      <c r="L82" s="72">
        <f ca="1" t="shared" si="42"/>
        <v>24.1</v>
      </c>
      <c r="M82" s="72">
        <f ca="1" t="shared" si="42"/>
        <v>16.3</v>
      </c>
      <c r="N82" s="85">
        <f ca="1" t="shared" si="50"/>
        <v>242.7</v>
      </c>
      <c r="O82" s="73">
        <f ca="1" t="shared" si="51"/>
        <v>1117.7</v>
      </c>
      <c r="P82" s="73">
        <f ca="1" t="shared" si="43"/>
        <v>365</v>
      </c>
      <c r="Q82" s="73">
        <f ca="1" t="shared" si="52"/>
        <v>83.3</v>
      </c>
      <c r="R82" s="74">
        <f ca="1" t="shared" si="38"/>
        <v>20.54</v>
      </c>
      <c r="S82" s="74">
        <f ca="1" t="shared" si="53"/>
        <v>20.8</v>
      </c>
      <c r="T82" s="74">
        <f ca="1" t="shared" si="53"/>
        <v>20.51</v>
      </c>
      <c r="U82" s="74">
        <f ca="1" t="shared" si="53"/>
        <v>20.27</v>
      </c>
    </row>
    <row r="83" spans="1:21" ht="11.25">
      <c r="A83" s="56" t="s">
        <v>101</v>
      </c>
      <c r="B83" s="70">
        <f ca="1" t="shared" si="44"/>
        <v>18.5</v>
      </c>
      <c r="C83" s="70">
        <f ca="1" t="shared" si="45"/>
        <v>249.3</v>
      </c>
      <c r="D83" s="70">
        <f ca="1" t="shared" si="46"/>
        <v>97.9</v>
      </c>
      <c r="E83" s="70">
        <f t="shared" si="47"/>
        <v>195.8</v>
      </c>
      <c r="F83" s="70">
        <f t="shared" si="48"/>
        <v>64.75</v>
      </c>
      <c r="G83" s="71">
        <f ca="1" t="shared" si="49"/>
        <v>16</v>
      </c>
      <c r="H83" s="71">
        <f ca="1" t="shared" si="49"/>
        <v>12</v>
      </c>
      <c r="I83" s="71">
        <f ca="1" t="shared" si="49"/>
        <v>19</v>
      </c>
      <c r="J83" s="71">
        <f ca="1" t="shared" si="49"/>
        <v>12</v>
      </c>
      <c r="K83" s="72">
        <f ca="1" t="shared" si="42"/>
        <v>11.6</v>
      </c>
      <c r="L83" s="72">
        <f ca="1" t="shared" si="42"/>
        <v>29.1</v>
      </c>
      <c r="M83" s="72">
        <f ca="1" t="shared" si="42"/>
        <v>18.2</v>
      </c>
      <c r="N83" s="85">
        <f ca="1" t="shared" si="50"/>
        <v>243.1</v>
      </c>
      <c r="O83" s="73">
        <f ca="1" t="shared" si="51"/>
        <v>1117.9</v>
      </c>
      <c r="P83" s="73">
        <f ca="1" t="shared" si="43"/>
        <v>364</v>
      </c>
      <c r="Q83" s="73">
        <f ca="1" t="shared" si="52"/>
        <v>83.8</v>
      </c>
      <c r="R83" s="74">
        <f aca="true" ca="1" t="shared" si="54" ref="R83:R91">RANDBETWEEN(1963,2083)/100</f>
        <v>20.64</v>
      </c>
      <c r="S83" s="74">
        <f ca="1" t="shared" si="53"/>
        <v>20.1</v>
      </c>
      <c r="T83" s="74">
        <f ca="1" t="shared" si="53"/>
        <v>19.66</v>
      </c>
      <c r="U83" s="74">
        <f ca="1" t="shared" si="53"/>
        <v>19.77</v>
      </c>
    </row>
    <row r="84" spans="1:21" ht="11.25">
      <c r="A84" s="56" t="s">
        <v>102</v>
      </c>
      <c r="B84" s="70">
        <f ca="1" t="shared" si="44"/>
        <v>18.5</v>
      </c>
      <c r="C84" s="70">
        <f ca="1" t="shared" si="45"/>
        <v>249.6</v>
      </c>
      <c r="D84" s="70">
        <f ca="1" t="shared" si="46"/>
        <v>97.4</v>
      </c>
      <c r="E84" s="70">
        <f t="shared" si="47"/>
        <v>194.8</v>
      </c>
      <c r="F84" s="70">
        <f t="shared" si="48"/>
        <v>64.75</v>
      </c>
      <c r="G84" s="71">
        <f ca="1" t="shared" si="49"/>
        <v>12</v>
      </c>
      <c r="H84" s="71">
        <f ca="1" t="shared" si="49"/>
        <v>19</v>
      </c>
      <c r="I84" s="71">
        <f ca="1" t="shared" si="49"/>
        <v>12</v>
      </c>
      <c r="J84" s="71">
        <f ca="1" t="shared" si="49"/>
        <v>13</v>
      </c>
      <c r="K84" s="72">
        <f ca="1" t="shared" si="42"/>
        <v>19.1</v>
      </c>
      <c r="L84" s="72">
        <f ca="1" t="shared" si="42"/>
        <v>28.9</v>
      </c>
      <c r="M84" s="72">
        <f ca="1" t="shared" si="42"/>
        <v>19.4</v>
      </c>
      <c r="N84" s="85">
        <f ca="1" t="shared" si="50"/>
        <v>242.9</v>
      </c>
      <c r="O84" s="73">
        <f ca="1" t="shared" si="51"/>
        <v>1117.3</v>
      </c>
      <c r="P84" s="73">
        <f ca="1" t="shared" si="43"/>
        <v>363</v>
      </c>
      <c r="Q84" s="73">
        <f ca="1" t="shared" si="52"/>
        <v>84.2</v>
      </c>
      <c r="R84" s="74">
        <f ca="1" t="shared" si="54"/>
        <v>20.38</v>
      </c>
      <c r="S84" s="74">
        <f ca="1" t="shared" si="53"/>
        <v>19.91</v>
      </c>
      <c r="T84" s="74">
        <f ca="1" t="shared" si="53"/>
        <v>20.45</v>
      </c>
      <c r="U84" s="74">
        <f ca="1" t="shared" si="53"/>
        <v>20.59</v>
      </c>
    </row>
    <row r="85" spans="1:21" ht="12" thickBot="1">
      <c r="A85" s="56" t="s">
        <v>103</v>
      </c>
      <c r="B85" s="70">
        <f ca="1" t="shared" si="44"/>
        <v>18.8</v>
      </c>
      <c r="C85" s="70">
        <f ca="1" t="shared" si="45"/>
        <v>241.2</v>
      </c>
      <c r="D85" s="70">
        <f ca="1" t="shared" si="46"/>
        <v>96.8</v>
      </c>
      <c r="E85" s="70">
        <f t="shared" si="47"/>
        <v>193.6</v>
      </c>
      <c r="F85" s="70">
        <f t="shared" si="48"/>
        <v>65.8</v>
      </c>
      <c r="G85" s="71">
        <f ca="1" t="shared" si="49"/>
        <v>16</v>
      </c>
      <c r="H85" s="71">
        <f ca="1" t="shared" si="49"/>
        <v>13</v>
      </c>
      <c r="I85" s="71">
        <f ca="1" t="shared" si="49"/>
        <v>10</v>
      </c>
      <c r="J85" s="71">
        <f ca="1" t="shared" si="49"/>
        <v>12</v>
      </c>
      <c r="K85" s="72">
        <f ca="1" t="shared" si="42"/>
        <v>17.3</v>
      </c>
      <c r="L85" s="72">
        <f ca="1" t="shared" si="42"/>
        <v>22.7</v>
      </c>
      <c r="M85" s="72">
        <f ca="1" t="shared" si="42"/>
        <v>14</v>
      </c>
      <c r="N85" s="85">
        <f ca="1" t="shared" si="50"/>
        <v>244.2</v>
      </c>
      <c r="O85" s="73">
        <f ca="1" t="shared" si="51"/>
        <v>1118</v>
      </c>
      <c r="P85" s="73">
        <f ca="1" t="shared" si="43"/>
        <v>362</v>
      </c>
      <c r="Q85" s="73">
        <f ca="1" t="shared" si="52"/>
        <v>83.7</v>
      </c>
      <c r="R85" s="74">
        <f ca="1" t="shared" si="54"/>
        <v>19.74</v>
      </c>
      <c r="S85" s="74">
        <f ca="1" t="shared" si="53"/>
        <v>20.32</v>
      </c>
      <c r="T85" s="74">
        <f ca="1" t="shared" si="53"/>
        <v>20.49</v>
      </c>
      <c r="U85" s="74">
        <f ca="1" t="shared" si="53"/>
        <v>20.22</v>
      </c>
    </row>
    <row r="86" spans="1:21" ht="11.25">
      <c r="A86" s="62" t="s">
        <v>104</v>
      </c>
      <c r="B86" s="63">
        <f ca="1" t="shared" si="44"/>
        <v>18.2</v>
      </c>
      <c r="C86" s="63">
        <f ca="1" t="shared" si="45"/>
        <v>248.7</v>
      </c>
      <c r="D86" s="63">
        <f ca="1" t="shared" si="46"/>
        <v>97</v>
      </c>
      <c r="E86" s="63">
        <f t="shared" si="47"/>
        <v>194</v>
      </c>
      <c r="F86" s="63">
        <f t="shared" si="48"/>
        <v>63.699999999999996</v>
      </c>
      <c r="G86" s="64">
        <f ca="1" t="shared" si="49"/>
        <v>18</v>
      </c>
      <c r="H86" s="64">
        <f ca="1" t="shared" si="49"/>
        <v>18</v>
      </c>
      <c r="I86" s="64">
        <f ca="1" t="shared" si="49"/>
        <v>15</v>
      </c>
      <c r="J86" s="64">
        <f ca="1" t="shared" si="49"/>
        <v>13</v>
      </c>
      <c r="K86" s="65">
        <f ca="1" t="shared" si="42"/>
        <v>29.6</v>
      </c>
      <c r="L86" s="65">
        <f ca="1" t="shared" si="42"/>
        <v>15.4</v>
      </c>
      <c r="M86" s="65">
        <f ca="1" t="shared" si="42"/>
        <v>22.9</v>
      </c>
      <c r="N86" s="84">
        <f ca="1" t="shared" si="50"/>
        <v>241.2</v>
      </c>
      <c r="O86" s="66">
        <f ca="1" t="shared" si="51"/>
        <v>1117.8</v>
      </c>
      <c r="P86" s="66">
        <f ca="1" t="shared" si="43"/>
        <v>366</v>
      </c>
      <c r="Q86" s="66">
        <f ca="1" t="shared" si="52"/>
        <v>83.3</v>
      </c>
      <c r="R86" s="67">
        <f ca="1" t="shared" si="54"/>
        <v>20.39</v>
      </c>
      <c r="S86" s="67">
        <f ca="1" t="shared" si="53"/>
        <v>19.7</v>
      </c>
      <c r="T86" s="67">
        <f ca="1" t="shared" si="53"/>
        <v>20.52</v>
      </c>
      <c r="U86" s="68">
        <f ca="1" t="shared" si="53"/>
        <v>20.81</v>
      </c>
    </row>
    <row r="87" spans="1:21" ht="11.25">
      <c r="A87" s="69" t="s">
        <v>105</v>
      </c>
      <c r="B87" s="70">
        <f ca="1" t="shared" si="44"/>
        <v>18.6</v>
      </c>
      <c r="C87" s="70">
        <f ca="1" t="shared" si="45"/>
        <v>240.6</v>
      </c>
      <c r="D87" s="70">
        <f ca="1" t="shared" si="46"/>
        <v>97.5</v>
      </c>
      <c r="E87" s="70">
        <f t="shared" si="47"/>
        <v>195</v>
      </c>
      <c r="F87" s="70">
        <f t="shared" si="48"/>
        <v>65.10000000000001</v>
      </c>
      <c r="G87" s="71">
        <f ca="1" t="shared" si="49"/>
        <v>12</v>
      </c>
      <c r="H87" s="71">
        <f ca="1" t="shared" si="49"/>
        <v>19</v>
      </c>
      <c r="I87" s="71">
        <f ca="1" t="shared" si="49"/>
        <v>19</v>
      </c>
      <c r="J87" s="71">
        <f ca="1" t="shared" si="49"/>
        <v>16</v>
      </c>
      <c r="K87" s="72">
        <f ca="1" t="shared" si="42"/>
        <v>12.7</v>
      </c>
      <c r="L87" s="72">
        <f ca="1" t="shared" si="42"/>
        <v>17.9</v>
      </c>
      <c r="M87" s="72">
        <f ca="1" t="shared" si="42"/>
        <v>26.8</v>
      </c>
      <c r="N87" s="85">
        <f ca="1" t="shared" si="50"/>
        <v>241.5</v>
      </c>
      <c r="O87" s="73">
        <f ca="1" t="shared" si="51"/>
        <v>1117.1</v>
      </c>
      <c r="P87" s="73">
        <f ca="1" t="shared" si="43"/>
        <v>364</v>
      </c>
      <c r="Q87" s="73">
        <f ca="1" t="shared" si="52"/>
        <v>83.3</v>
      </c>
      <c r="R87" s="74">
        <f ca="1" t="shared" si="54"/>
        <v>19.91</v>
      </c>
      <c r="S87" s="74">
        <f ca="1" t="shared" si="53"/>
        <v>20.74</v>
      </c>
      <c r="T87" s="74">
        <f ca="1" t="shared" si="53"/>
        <v>19.67</v>
      </c>
      <c r="U87" s="75">
        <f ca="1" t="shared" si="53"/>
        <v>20.54</v>
      </c>
    </row>
    <row r="88" spans="1:21" ht="11.25">
      <c r="A88" s="69" t="s">
        <v>106</v>
      </c>
      <c r="B88" s="70">
        <f ca="1" t="shared" si="44"/>
        <v>18.2</v>
      </c>
      <c r="C88" s="70">
        <f ca="1" t="shared" si="45"/>
        <v>243.3</v>
      </c>
      <c r="D88" s="70">
        <f ca="1" t="shared" si="46"/>
        <v>97.1</v>
      </c>
      <c r="E88" s="70">
        <f t="shared" si="47"/>
        <v>194.2</v>
      </c>
      <c r="F88" s="70">
        <f t="shared" si="48"/>
        <v>63.699999999999996</v>
      </c>
      <c r="G88" s="71">
        <f ca="1" t="shared" si="49"/>
        <v>13</v>
      </c>
      <c r="H88" s="71">
        <f ca="1" t="shared" si="49"/>
        <v>20</v>
      </c>
      <c r="I88" s="71">
        <f ca="1" t="shared" si="49"/>
        <v>17</v>
      </c>
      <c r="J88" s="71">
        <f ca="1" t="shared" si="49"/>
        <v>10</v>
      </c>
      <c r="K88" s="72">
        <f ca="1" t="shared" si="42"/>
        <v>14.3</v>
      </c>
      <c r="L88" s="72">
        <f ca="1" t="shared" si="42"/>
        <v>17</v>
      </c>
      <c r="M88" s="72">
        <f ca="1" t="shared" si="42"/>
        <v>19.7</v>
      </c>
      <c r="N88" s="85">
        <f ca="1" t="shared" si="50"/>
        <v>243.5</v>
      </c>
      <c r="O88" s="73">
        <f ca="1" t="shared" si="51"/>
        <v>1117.5</v>
      </c>
      <c r="P88" s="73">
        <f ca="1" t="shared" si="43"/>
        <v>359</v>
      </c>
      <c r="Q88" s="73">
        <f ca="1" t="shared" si="52"/>
        <v>84.5</v>
      </c>
      <c r="R88" s="74">
        <f ca="1" t="shared" si="54"/>
        <v>20.14</v>
      </c>
      <c r="S88" s="74">
        <f ca="1" t="shared" si="53"/>
        <v>20.59</v>
      </c>
      <c r="T88" s="74">
        <f ca="1" t="shared" si="53"/>
        <v>20.78</v>
      </c>
      <c r="U88" s="75">
        <f ca="1" t="shared" si="53"/>
        <v>20.05</v>
      </c>
    </row>
    <row r="89" spans="1:21" ht="11.25">
      <c r="A89" s="69" t="s">
        <v>107</v>
      </c>
      <c r="B89" s="70">
        <f ca="1" t="shared" si="44"/>
        <v>18.8</v>
      </c>
      <c r="C89" s="70">
        <f ca="1" t="shared" si="45"/>
        <v>246.1</v>
      </c>
      <c r="D89" s="70">
        <f ca="1" t="shared" si="46"/>
        <v>96</v>
      </c>
      <c r="E89" s="70">
        <f t="shared" si="47"/>
        <v>192</v>
      </c>
      <c r="F89" s="70">
        <f t="shared" si="48"/>
        <v>65.8</v>
      </c>
      <c r="G89" s="71">
        <f ca="1" t="shared" si="49"/>
        <v>19</v>
      </c>
      <c r="H89" s="71">
        <f ca="1" t="shared" si="49"/>
        <v>12</v>
      </c>
      <c r="I89" s="71">
        <f ca="1" t="shared" si="49"/>
        <v>13</v>
      </c>
      <c r="J89" s="71">
        <f ca="1" t="shared" si="49"/>
        <v>18</v>
      </c>
      <c r="K89" s="72">
        <f aca="true" ca="1" t="shared" si="55" ref="K89:M91">RANDBETWEEN(110,300)/10</f>
        <v>29.5</v>
      </c>
      <c r="L89" s="72">
        <f ca="1" t="shared" si="55"/>
        <v>22.8</v>
      </c>
      <c r="M89" s="72">
        <f ca="1" t="shared" si="55"/>
        <v>24.8</v>
      </c>
      <c r="N89" s="85">
        <f ca="1" t="shared" si="50"/>
        <v>248.1</v>
      </c>
      <c r="O89" s="73">
        <f ca="1" t="shared" si="51"/>
        <v>1117.3</v>
      </c>
      <c r="P89" s="73">
        <f ca="1" t="shared" si="43"/>
        <v>365</v>
      </c>
      <c r="Q89" s="73">
        <f ca="1" t="shared" si="52"/>
        <v>84.8</v>
      </c>
      <c r="R89" s="74">
        <f ca="1" t="shared" si="54"/>
        <v>19.68</v>
      </c>
      <c r="S89" s="74">
        <f ca="1" t="shared" si="53"/>
        <v>20.81</v>
      </c>
      <c r="T89" s="74">
        <f ca="1" t="shared" si="53"/>
        <v>20.3</v>
      </c>
      <c r="U89" s="75">
        <f ca="1" t="shared" si="53"/>
        <v>20.6</v>
      </c>
    </row>
    <row r="90" spans="1:21" ht="11.25">
      <c r="A90" s="69" t="s">
        <v>108</v>
      </c>
      <c r="B90" s="70">
        <f ca="1" t="shared" si="44"/>
        <v>18</v>
      </c>
      <c r="C90" s="70">
        <f ca="1" t="shared" si="45"/>
        <v>249.4</v>
      </c>
      <c r="D90" s="70">
        <f ca="1" t="shared" si="46"/>
        <v>95</v>
      </c>
      <c r="E90" s="70">
        <f t="shared" si="47"/>
        <v>190</v>
      </c>
      <c r="F90" s="70">
        <f t="shared" si="48"/>
        <v>63</v>
      </c>
      <c r="G90" s="71">
        <f ca="1" t="shared" si="49"/>
        <v>18</v>
      </c>
      <c r="H90" s="71">
        <f ca="1" t="shared" si="49"/>
        <v>16</v>
      </c>
      <c r="I90" s="71">
        <f ca="1" t="shared" si="49"/>
        <v>9</v>
      </c>
      <c r="J90" s="71">
        <f ca="1" t="shared" si="49"/>
        <v>20</v>
      </c>
      <c r="K90" s="72">
        <f ca="1" t="shared" si="55"/>
        <v>26.5</v>
      </c>
      <c r="L90" s="72">
        <f ca="1" t="shared" si="55"/>
        <v>21.9</v>
      </c>
      <c r="M90" s="72">
        <f ca="1" t="shared" si="55"/>
        <v>27.7</v>
      </c>
      <c r="N90" s="85">
        <f ca="1" t="shared" si="50"/>
        <v>248.3</v>
      </c>
      <c r="O90" s="73">
        <f ca="1" t="shared" si="51"/>
        <v>1117.8</v>
      </c>
      <c r="P90" s="73">
        <f ca="1" t="shared" si="43"/>
        <v>364</v>
      </c>
      <c r="Q90" s="73">
        <f ca="1" t="shared" si="52"/>
        <v>84.4</v>
      </c>
      <c r="R90" s="74">
        <f ca="1" t="shared" si="54"/>
        <v>20.09</v>
      </c>
      <c r="S90" s="74">
        <f ca="1" t="shared" si="53"/>
        <v>19.74</v>
      </c>
      <c r="T90" s="74">
        <f ca="1" t="shared" si="53"/>
        <v>20.62</v>
      </c>
      <c r="U90" s="75">
        <f ca="1" t="shared" si="53"/>
        <v>19.65</v>
      </c>
    </row>
    <row r="91" spans="1:21" ht="12" thickBot="1">
      <c r="A91" s="77" t="s">
        <v>109</v>
      </c>
      <c r="B91" s="78">
        <f ca="1" t="shared" si="44"/>
        <v>19</v>
      </c>
      <c r="C91" s="78">
        <f ca="1" t="shared" si="45"/>
        <v>246.6</v>
      </c>
      <c r="D91" s="78">
        <f ca="1" t="shared" si="46"/>
        <v>97</v>
      </c>
      <c r="E91" s="78">
        <f t="shared" si="47"/>
        <v>194</v>
      </c>
      <c r="F91" s="78">
        <f t="shared" si="48"/>
        <v>66.5</v>
      </c>
      <c r="G91" s="79">
        <f ca="1" t="shared" si="49"/>
        <v>18</v>
      </c>
      <c r="H91" s="79">
        <f ca="1" t="shared" si="49"/>
        <v>14</v>
      </c>
      <c r="I91" s="79">
        <f ca="1" t="shared" si="49"/>
        <v>9</v>
      </c>
      <c r="J91" s="79">
        <f ca="1" t="shared" si="49"/>
        <v>12</v>
      </c>
      <c r="K91" s="80">
        <f ca="1" t="shared" si="55"/>
        <v>24.8</v>
      </c>
      <c r="L91" s="80">
        <f ca="1" t="shared" si="55"/>
        <v>16.6</v>
      </c>
      <c r="M91" s="80">
        <f ca="1" t="shared" si="55"/>
        <v>18.2</v>
      </c>
      <c r="N91" s="86">
        <f ca="1" t="shared" si="50"/>
        <v>244.6</v>
      </c>
      <c r="O91" s="81">
        <f ca="1" t="shared" si="51"/>
        <v>1117.3</v>
      </c>
      <c r="P91" s="81">
        <f ca="1" t="shared" si="43"/>
        <v>359</v>
      </c>
      <c r="Q91" s="81">
        <f ca="1" t="shared" si="52"/>
        <v>84</v>
      </c>
      <c r="R91" s="82">
        <f ca="1" t="shared" si="54"/>
        <v>19.89</v>
      </c>
      <c r="S91" s="82">
        <f ca="1" t="shared" si="53"/>
        <v>20.77</v>
      </c>
      <c r="T91" s="82">
        <f ca="1" t="shared" si="53"/>
        <v>20.16</v>
      </c>
      <c r="U91" s="83">
        <f ca="1" t="shared" si="53"/>
        <v>20.25</v>
      </c>
    </row>
    <row r="92" spans="2:21" s="87" customFormat="1" ht="11.2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  <c r="Q92" s="89"/>
      <c r="R92" s="90"/>
      <c r="S92" s="90"/>
      <c r="T92" s="90"/>
      <c r="U92" s="90"/>
    </row>
    <row r="93" spans="2:21" s="87" customFormat="1" ht="11.2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  <c r="Q93" s="89"/>
      <c r="R93" s="90"/>
      <c r="S93" s="90"/>
      <c r="T93" s="90"/>
      <c r="U93" s="90"/>
    </row>
    <row r="94" spans="2:17" s="87" customFormat="1" ht="11.2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/>
      <c r="Q94" s="89"/>
    </row>
    <row r="95" spans="2:17" s="87" customFormat="1" ht="11.2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9"/>
      <c r="Q95" s="89"/>
    </row>
    <row r="96" spans="2:17" s="87" customFormat="1" ht="11.2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9"/>
      <c r="Q96" s="89"/>
    </row>
    <row r="97" spans="2:17" s="87" customFormat="1" ht="11.2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/>
      <c r="Q97" s="89"/>
    </row>
    <row r="98" spans="2:17" s="87" customFormat="1" ht="11.2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  <c r="Q98" s="89"/>
    </row>
    <row r="99" spans="2:17" s="87" customFormat="1" ht="11.2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  <c r="Q99" s="89"/>
    </row>
    <row r="100" spans="2:17" s="87" customFormat="1" ht="11.2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/>
      <c r="Q100" s="89"/>
    </row>
    <row r="101" spans="2:17" s="87" customFormat="1" ht="11.2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/>
      <c r="Q101" s="89"/>
    </row>
    <row r="102" spans="2:17" s="87" customFormat="1" ht="11.2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9"/>
      <c r="Q102" s="89"/>
    </row>
    <row r="103" spans="2:17" s="87" customFormat="1" ht="11.2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9"/>
      <c r="Q103" s="89"/>
    </row>
    <row r="104" spans="2:17" s="87" customFormat="1" ht="11.2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9"/>
      <c r="Q104" s="89"/>
    </row>
    <row r="105" spans="2:17" s="87" customFormat="1" ht="11.2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9"/>
      <c r="Q105" s="89"/>
    </row>
    <row r="106" spans="2:17" s="87" customFormat="1" ht="11.2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9"/>
      <c r="Q106" s="89"/>
    </row>
    <row r="107" spans="2:17" s="87" customFormat="1" ht="11.2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9"/>
      <c r="Q107" s="89"/>
    </row>
    <row r="108" spans="2:17" s="87" customFormat="1" ht="11.2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9"/>
      <c r="Q108" s="89"/>
    </row>
    <row r="109" spans="2:17" s="87" customFormat="1" ht="11.2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9"/>
      <c r="Q109" s="89"/>
    </row>
    <row r="110" spans="2:17" s="87" customFormat="1" ht="11.2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9"/>
      <c r="Q110" s="89"/>
    </row>
    <row r="111" spans="2:17" s="87" customFormat="1" ht="11.2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9"/>
      <c r="Q111" s="89"/>
    </row>
    <row r="112" spans="1:21" s="87" customFormat="1" ht="11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="87" customFormat="1" ht="11.25"/>
    <row r="114" s="87" customFormat="1" ht="11.25"/>
    <row r="115" s="87" customFormat="1" ht="11.25"/>
    <row r="116" s="87" customFormat="1" ht="11.25"/>
    <row r="117" s="87" customFormat="1" ht="11.25"/>
    <row r="118" s="87" customFormat="1" ht="11.25"/>
    <row r="119" s="87" customFormat="1" ht="11.25"/>
    <row r="120" s="87" customFormat="1" ht="11.25"/>
    <row r="121" s="87" customFormat="1" ht="11.25"/>
    <row r="122" s="87" customFormat="1" ht="11.25"/>
    <row r="123" s="87" customFormat="1" ht="11.25"/>
    <row r="124" s="87" customFormat="1" ht="11.25"/>
    <row r="125" s="87" customFormat="1" ht="11.25"/>
    <row r="126" s="87" customFormat="1" ht="11.25"/>
    <row r="127" s="87" customFormat="1" ht="11.25"/>
    <row r="128" s="87" customFormat="1" ht="11.25"/>
    <row r="129" s="87" customFormat="1" ht="11.25"/>
    <row r="130" s="87" customFormat="1" ht="11.25"/>
    <row r="131" s="87" customFormat="1" ht="11.25"/>
    <row r="132" s="87" customFormat="1" ht="11.25"/>
    <row r="133" s="87" customFormat="1" ht="11.25"/>
    <row r="134" s="87" customFormat="1" ht="11.25"/>
    <row r="135" s="87" customFormat="1" ht="11.25"/>
    <row r="136" s="87" customFormat="1" ht="11.25"/>
    <row r="137" s="87" customFormat="1" ht="11.25"/>
    <row r="138" s="87" customFormat="1" ht="11.25"/>
    <row r="139" s="87" customFormat="1" ht="11.25"/>
    <row r="140" s="87" customFormat="1" ht="11.25"/>
    <row r="141" s="87" customFormat="1" ht="11.25"/>
    <row r="142" s="87" customFormat="1" ht="11.25"/>
    <row r="143" s="87" customFormat="1" ht="11.25"/>
    <row r="144" s="87" customFormat="1" ht="11.25"/>
    <row r="145" s="87" customFormat="1" ht="11.25"/>
    <row r="146" s="87" customFormat="1" ht="11.25"/>
    <row r="147" s="87" customFormat="1" ht="11.25"/>
    <row r="148" s="87" customFormat="1" ht="11.25"/>
    <row r="149" s="87" customFormat="1" ht="11.25"/>
    <row r="150" s="87" customFormat="1" ht="11.25"/>
    <row r="151" s="87" customFormat="1" ht="11.25"/>
    <row r="152" s="87" customFormat="1" ht="11.25"/>
    <row r="153" s="87" customFormat="1" ht="11.25"/>
    <row r="154" s="87" customFormat="1" ht="11.25"/>
    <row r="155" s="87" customFormat="1" ht="11.25"/>
    <row r="156" s="87" customFormat="1" ht="11.25"/>
    <row r="157" s="87" customFormat="1" ht="11.25"/>
    <row r="158" s="87" customFormat="1" ht="11.25"/>
    <row r="159" s="87" customFormat="1" ht="11.25"/>
    <row r="160" s="87" customFormat="1" ht="11.25"/>
    <row r="161" s="87" customFormat="1" ht="11.25"/>
    <row r="162" s="87" customFormat="1" ht="11.25"/>
    <row r="163" s="87" customFormat="1" ht="11.25"/>
    <row r="164" s="87" customFormat="1" ht="11.25"/>
    <row r="165" s="87" customFormat="1" ht="11.25"/>
    <row r="166" s="87" customFormat="1" ht="11.25"/>
    <row r="167" s="87" customFormat="1" ht="11.25"/>
    <row r="168" s="87" customFormat="1" ht="11.25"/>
    <row r="169" s="87" customFormat="1" ht="11.25"/>
    <row r="170" s="87" customFormat="1" ht="11.25"/>
    <row r="171" s="87" customFormat="1" ht="11.25"/>
    <row r="172" s="87" customFormat="1" ht="11.25"/>
    <row r="173" s="87" customFormat="1" ht="11.25"/>
    <row r="174" s="87" customFormat="1" ht="11.25"/>
    <row r="175" s="87" customFormat="1" ht="11.25"/>
    <row r="176" s="87" customFormat="1" ht="11.25"/>
    <row r="177" s="87" customFormat="1" ht="11.25"/>
    <row r="178" s="87" customFormat="1" ht="11.25"/>
    <row r="179" s="87" customFormat="1" ht="11.25"/>
    <row r="180" s="87" customFormat="1" ht="11.25"/>
    <row r="181" s="87" customFormat="1" ht="11.25"/>
    <row r="182" s="87" customFormat="1" ht="11.25"/>
    <row r="183" s="87" customFormat="1" ht="11.25"/>
    <row r="184" s="87" customFormat="1" ht="11.25"/>
    <row r="185" s="87" customFormat="1" ht="11.25"/>
    <row r="186" s="87" customFormat="1" ht="11.25"/>
    <row r="187" s="87" customFormat="1" ht="11.25"/>
    <row r="188" s="87" customFormat="1" ht="11.25"/>
    <row r="189" s="87" customFormat="1" ht="11.25"/>
    <row r="190" s="87" customFormat="1" ht="11.25"/>
    <row r="191" s="87" customFormat="1" ht="11.25"/>
    <row r="192" s="87" customFormat="1" ht="11.25"/>
    <row r="193" s="87" customFormat="1" ht="11.25"/>
    <row r="194" s="87" customFormat="1" ht="11.25"/>
    <row r="195" s="87" customFormat="1" ht="11.25"/>
    <row r="196" s="87" customFormat="1" ht="11.25"/>
    <row r="197" s="87" customFormat="1" ht="11.25"/>
    <row r="198" s="87" customFormat="1" ht="11.25"/>
    <row r="199" s="87" customFormat="1" ht="11.25"/>
    <row r="200" s="87" customFormat="1" ht="11.25"/>
    <row r="201" s="87" customFormat="1" ht="11.25"/>
    <row r="202" s="87" customFormat="1" ht="11.25"/>
    <row r="203" s="87" customFormat="1" ht="11.25"/>
    <row r="204" s="87" customFormat="1" ht="11.25"/>
    <row r="205" s="87" customFormat="1" ht="11.25"/>
    <row r="206" s="87" customFormat="1" ht="11.25"/>
    <row r="207" s="87" customFormat="1" ht="11.25"/>
    <row r="208" s="87" customFormat="1" ht="11.25"/>
    <row r="209" s="87" customFormat="1" ht="11.25"/>
    <row r="210" s="87" customFormat="1" ht="11.25"/>
    <row r="211" s="87" customFormat="1" ht="11.25"/>
    <row r="212" s="87" customFormat="1" ht="11.25"/>
    <row r="213" s="87" customFormat="1" ht="11.25"/>
    <row r="214" s="87" customFormat="1" ht="11.25"/>
    <row r="215" s="87" customFormat="1" ht="11.25"/>
    <row r="216" s="87" customFormat="1" ht="11.25"/>
    <row r="217" s="87" customFormat="1" ht="11.25"/>
    <row r="218" s="87" customFormat="1" ht="11.25"/>
    <row r="219" s="87" customFormat="1" ht="11.25"/>
    <row r="220" s="87" customFormat="1" ht="11.25"/>
    <row r="221" s="87" customFormat="1" ht="11.25"/>
    <row r="222" s="87" customFormat="1" ht="11.25"/>
    <row r="223" s="87" customFormat="1" ht="11.25"/>
    <row r="224" s="87" customFormat="1" ht="11.25"/>
    <row r="225" s="87" customFormat="1" ht="11.25"/>
    <row r="226" s="87" customFormat="1" ht="11.25"/>
    <row r="227" s="87" customFormat="1" ht="11.25"/>
    <row r="228" s="87" customFormat="1" ht="11.25"/>
    <row r="229" s="87" customFormat="1" ht="11.25"/>
    <row r="230" s="87" customFormat="1" ht="11.25"/>
    <row r="231" s="87" customFormat="1" ht="11.25"/>
    <row r="232" s="87" customFormat="1" ht="11.25"/>
    <row r="233" s="87" customFormat="1" ht="11.25"/>
    <row r="234" s="87" customFormat="1" ht="11.25"/>
    <row r="235" s="87" customFormat="1" ht="11.25"/>
    <row r="236" s="87" customFormat="1" ht="11.25"/>
    <row r="237" s="87" customFormat="1" ht="11.25"/>
    <row r="238" s="87" customFormat="1" ht="11.25"/>
    <row r="239" s="87" customFormat="1" ht="11.25"/>
    <row r="240" s="87" customFormat="1" ht="11.25"/>
    <row r="241" s="87" customFormat="1" ht="11.25"/>
    <row r="242" s="87" customFormat="1" ht="11.25"/>
    <row r="243" s="87" customFormat="1" ht="11.25"/>
    <row r="244" s="87" customFormat="1" ht="11.25"/>
    <row r="245" s="87" customFormat="1" ht="11.25"/>
    <row r="246" s="87" customFormat="1" ht="11.25"/>
    <row r="247" s="87" customFormat="1" ht="11.25"/>
    <row r="248" s="87" customFormat="1" ht="11.25"/>
    <row r="249" s="87" customFormat="1" ht="11.25"/>
    <row r="250" s="87" customFormat="1" ht="11.25"/>
    <row r="251" s="87" customFormat="1" ht="11.25"/>
    <row r="252" s="87" customFormat="1" ht="11.25"/>
    <row r="253" s="87" customFormat="1" ht="11.25"/>
    <row r="254" s="87" customFormat="1" ht="11.25"/>
    <row r="255" s="87" customFormat="1" ht="11.25"/>
    <row r="256" s="87" customFormat="1" ht="11.25"/>
    <row r="257" s="87" customFormat="1" ht="11.25"/>
    <row r="258" s="87" customFormat="1" ht="11.25"/>
    <row r="259" s="87" customFormat="1" ht="11.25"/>
    <row r="260" s="87" customFormat="1" ht="11.25"/>
    <row r="261" s="87" customFormat="1" ht="11.25"/>
    <row r="262" s="87" customFormat="1" ht="11.25"/>
    <row r="263" s="87" customFormat="1" ht="11.25"/>
    <row r="264" s="87" customFormat="1" ht="11.25"/>
    <row r="265" s="87" customFormat="1" ht="11.25"/>
    <row r="266" s="87" customFormat="1" ht="11.25"/>
    <row r="267" s="87" customFormat="1" ht="11.25"/>
    <row r="268" s="87" customFormat="1" ht="11.25"/>
    <row r="269" s="87" customFormat="1" ht="11.25"/>
    <row r="270" s="87" customFormat="1" ht="11.25"/>
    <row r="271" s="87" customFormat="1" ht="11.25"/>
    <row r="272" s="87" customFormat="1" ht="11.25"/>
    <row r="273" s="87" customFormat="1" ht="11.25"/>
    <row r="274" s="87" customFormat="1" ht="11.25"/>
    <row r="275" s="87" customFormat="1" ht="11.25"/>
    <row r="276" s="87" customFormat="1" ht="11.25"/>
    <row r="277" s="87" customFormat="1" ht="11.25"/>
    <row r="278" s="87" customFormat="1" ht="11.25"/>
    <row r="279" s="87" customFormat="1" ht="11.25"/>
    <row r="280" s="87" customFormat="1" ht="11.25"/>
    <row r="281" s="87" customFormat="1" ht="11.25"/>
    <row r="282" s="87" customFormat="1" ht="11.25"/>
    <row r="283" s="87" customFormat="1" ht="11.25"/>
    <row r="284" s="87" customFormat="1" ht="11.25"/>
    <row r="285" s="87" customFormat="1" ht="11.25"/>
    <row r="286" s="87" customFormat="1" ht="11.25"/>
    <row r="287" s="87" customFormat="1" ht="11.25"/>
    <row r="288" s="87" customFormat="1" ht="11.25"/>
    <row r="289" s="87" customFormat="1" ht="11.25"/>
    <row r="290" s="87" customFormat="1" ht="11.25"/>
    <row r="291" s="87" customFormat="1" ht="11.25"/>
    <row r="292" s="87" customFormat="1" ht="11.25"/>
    <row r="293" s="87" customFormat="1" ht="11.25"/>
    <row r="294" s="87" customFormat="1" ht="11.25"/>
    <row r="295" s="87" customFormat="1" ht="11.25"/>
    <row r="296" s="87" customFormat="1" ht="11.25"/>
    <row r="297" s="87" customFormat="1" ht="11.25"/>
    <row r="298" s="87" customFormat="1" ht="11.25"/>
    <row r="299" s="87" customFormat="1" ht="11.25"/>
    <row r="300" s="87" customFormat="1" ht="11.25"/>
    <row r="301" s="87" customFormat="1" ht="11.25"/>
    <row r="302" s="87" customFormat="1" ht="11.25"/>
    <row r="303" s="87" customFormat="1" ht="11.25"/>
    <row r="304" s="87" customFormat="1" ht="11.25"/>
    <row r="305" s="87" customFormat="1" ht="11.25"/>
    <row r="306" s="87" customFormat="1" ht="11.25"/>
    <row r="307" s="87" customFormat="1" ht="11.25"/>
    <row r="308" s="87" customFormat="1" ht="11.25"/>
    <row r="309" s="87" customFormat="1" ht="11.25"/>
    <row r="310" s="87" customFormat="1" ht="11.25"/>
    <row r="311" s="87" customFormat="1" ht="11.25"/>
    <row r="312" s="87" customFormat="1" ht="11.25"/>
    <row r="313" s="87" customFormat="1" ht="11.25"/>
    <row r="314" s="87" customFormat="1" ht="11.25"/>
    <row r="315" s="87" customFormat="1" ht="11.25"/>
    <row r="316" s="87" customFormat="1" ht="11.25"/>
    <row r="317" s="87" customFormat="1" ht="11.25"/>
    <row r="318" s="87" customFormat="1" ht="11.25"/>
    <row r="319" s="87" customFormat="1" ht="11.25"/>
    <row r="320" s="87" customFormat="1" ht="11.25"/>
    <row r="321" s="87" customFormat="1" ht="11.25"/>
    <row r="322" s="87" customFormat="1" ht="11.25"/>
    <row r="323" s="87" customFormat="1" ht="11.25"/>
    <row r="324" s="87" customFormat="1" ht="11.25"/>
    <row r="325" s="87" customFormat="1" ht="11.25"/>
    <row r="326" s="87" customFormat="1" ht="11.25"/>
    <row r="327" s="87" customFormat="1" ht="11.25"/>
    <row r="328" s="87" customFormat="1" ht="11.25"/>
    <row r="329" s="87" customFormat="1" ht="11.25"/>
    <row r="330" s="87" customFormat="1" ht="11.25"/>
    <row r="331" s="87" customFormat="1" ht="11.25"/>
    <row r="332" s="87" customFormat="1" ht="11.25"/>
    <row r="333" s="87" customFormat="1" ht="11.25"/>
    <row r="334" s="87" customFormat="1" ht="11.25"/>
    <row r="335" s="87" customFormat="1" ht="11.25"/>
    <row r="336" s="87" customFormat="1" ht="11.25"/>
    <row r="337" s="87" customFormat="1" ht="11.25"/>
    <row r="338" s="87" customFormat="1" ht="11.25"/>
    <row r="339" s="87" customFormat="1" ht="11.25"/>
    <row r="340" s="87" customFormat="1" ht="11.25"/>
    <row r="341" s="87" customFormat="1" ht="11.25"/>
    <row r="342" s="87" customFormat="1" ht="11.25"/>
    <row r="343" s="87" customFormat="1" ht="11.25"/>
    <row r="344" s="87" customFormat="1" ht="11.25"/>
    <row r="345" s="87" customFormat="1" ht="11.25"/>
    <row r="346" s="87" customFormat="1" ht="11.25"/>
    <row r="347" s="87" customFormat="1" ht="11.25"/>
    <row r="348" s="87" customFormat="1" ht="11.25"/>
    <row r="349" s="87" customFormat="1" ht="11.25"/>
    <row r="350" s="87" customFormat="1" ht="11.25"/>
    <row r="351" s="87" customFormat="1" ht="11.25"/>
    <row r="352" s="87" customFormat="1" ht="11.25"/>
    <row r="353" s="87" customFormat="1" ht="11.25"/>
    <row r="354" s="87" customFormat="1" ht="11.25"/>
    <row r="355" s="87" customFormat="1" ht="11.25"/>
    <row r="356" s="87" customFormat="1" ht="11.25"/>
    <row r="357" s="87" customFormat="1" ht="11.25"/>
    <row r="358" s="87" customFormat="1" ht="11.25"/>
    <row r="359" s="87" customFormat="1" ht="11.25"/>
    <row r="360" s="87" customFormat="1" ht="11.25"/>
    <row r="361" s="87" customFormat="1" ht="11.25"/>
    <row r="362" s="87" customFormat="1" ht="11.25"/>
    <row r="363" s="87" customFormat="1" ht="11.25"/>
    <row r="364" s="87" customFormat="1" ht="11.25"/>
    <row r="365" s="87" customFormat="1" ht="11.25"/>
    <row r="366" s="87" customFormat="1" ht="11.25"/>
    <row r="367" s="87" customFormat="1" ht="11.25"/>
    <row r="368" s="87" customFormat="1" ht="11.25"/>
    <row r="369" s="87" customFormat="1" ht="11.25"/>
    <row r="370" s="87" customFormat="1" ht="11.25"/>
    <row r="371" s="87" customFormat="1" ht="11.25"/>
    <row r="372" s="87" customFormat="1" ht="11.25"/>
    <row r="373" s="87" customFormat="1" ht="11.25"/>
    <row r="374" s="87" customFormat="1" ht="11.25"/>
    <row r="375" s="87" customFormat="1" ht="11.25"/>
    <row r="376" s="87" customFormat="1" ht="11.25"/>
    <row r="377" s="87" customFormat="1" ht="11.25"/>
    <row r="378" s="87" customFormat="1" ht="11.25"/>
    <row r="379" s="87" customFormat="1" ht="11.25"/>
    <row r="380" s="87" customFormat="1" ht="11.25"/>
    <row r="381" s="87" customFormat="1" ht="11.25"/>
    <row r="382" s="87" customFormat="1" ht="11.25"/>
    <row r="383" s="87" customFormat="1" ht="11.25"/>
    <row r="384" s="87" customFormat="1" ht="11.25"/>
    <row r="385" s="87" customFormat="1" ht="11.25"/>
    <row r="386" s="87" customFormat="1" ht="11.25"/>
    <row r="387" s="87" customFormat="1" ht="11.25"/>
    <row r="388" s="87" customFormat="1" ht="11.25"/>
    <row r="389" s="87" customFormat="1" ht="11.25"/>
    <row r="390" s="87" customFormat="1" ht="11.25"/>
    <row r="391" s="87" customFormat="1" ht="11.25"/>
    <row r="392" s="87" customFormat="1" ht="11.25"/>
    <row r="393" s="87" customFormat="1" ht="11.25"/>
    <row r="394" s="87" customFormat="1" ht="11.25"/>
    <row r="395" s="87" customFormat="1" ht="11.25"/>
    <row r="396" s="87" customFormat="1" ht="11.25"/>
    <row r="397" s="87" customFormat="1" ht="11.25"/>
    <row r="398" s="87" customFormat="1" ht="11.25"/>
    <row r="399" s="87" customFormat="1" ht="11.25"/>
    <row r="400" s="87" customFormat="1" ht="11.25"/>
    <row r="401" s="87" customFormat="1" ht="11.25"/>
    <row r="402" s="87" customFormat="1" ht="11.25"/>
    <row r="403" s="87" customFormat="1" ht="11.25"/>
    <row r="404" s="87" customFormat="1" ht="11.25"/>
    <row r="405" s="87" customFormat="1" ht="11.25"/>
    <row r="406" s="87" customFormat="1" ht="11.25"/>
    <row r="407" s="87" customFormat="1" ht="11.25"/>
    <row r="408" s="87" customFormat="1" ht="11.25"/>
    <row r="409" s="87" customFormat="1" ht="11.25"/>
    <row r="410" s="87" customFormat="1" ht="11.25"/>
    <row r="411" s="87" customFormat="1" ht="11.25"/>
    <row r="412" s="87" customFormat="1" ht="11.25"/>
    <row r="413" s="87" customFormat="1" ht="11.25"/>
    <row r="414" s="87" customFormat="1" ht="11.25"/>
    <row r="415" s="87" customFormat="1" ht="11.25"/>
    <row r="416" s="87" customFormat="1" ht="11.25"/>
    <row r="417" s="87" customFormat="1" ht="11.25"/>
    <row r="418" s="87" customFormat="1" ht="11.25"/>
    <row r="419" s="87" customFormat="1" ht="11.25"/>
    <row r="420" s="87" customFormat="1" ht="11.25"/>
    <row r="421" s="87" customFormat="1" ht="11.25"/>
    <row r="422" s="87" customFormat="1" ht="11.25"/>
    <row r="423" s="87" customFormat="1" ht="11.25"/>
    <row r="424" s="87" customFormat="1" ht="11.25"/>
    <row r="425" s="87" customFormat="1" ht="11.25"/>
    <row r="426" s="87" customFormat="1" ht="11.25"/>
    <row r="427" s="87" customFormat="1" ht="11.25"/>
    <row r="428" s="87" customFormat="1" ht="11.25"/>
    <row r="429" s="87" customFormat="1" ht="11.25"/>
    <row r="430" s="87" customFormat="1" ht="11.25"/>
    <row r="431" s="87" customFormat="1" ht="11.25"/>
    <row r="432" s="87" customFormat="1" ht="11.25"/>
    <row r="433" s="87" customFormat="1" ht="11.25"/>
    <row r="434" s="87" customFormat="1" ht="11.25"/>
    <row r="435" s="87" customFormat="1" ht="11.25"/>
    <row r="436" s="87" customFormat="1" ht="11.25"/>
    <row r="437" s="87" customFormat="1" ht="11.25"/>
    <row r="438" s="87" customFormat="1" ht="11.25"/>
    <row r="439" s="87" customFormat="1" ht="11.25"/>
    <row r="440" s="87" customFormat="1" ht="11.25"/>
    <row r="441" s="87" customFormat="1" ht="11.25"/>
    <row r="442" s="87" customFormat="1" ht="11.25"/>
    <row r="443" s="87" customFormat="1" ht="11.25"/>
    <row r="444" s="87" customFormat="1" ht="11.25"/>
    <row r="445" s="87" customFormat="1" ht="11.25"/>
    <row r="446" s="87" customFormat="1" ht="11.25"/>
    <row r="447" s="87" customFormat="1" ht="11.25"/>
    <row r="448" s="87" customFormat="1" ht="11.25"/>
    <row r="449" s="87" customFormat="1" ht="11.25"/>
    <row r="450" s="87" customFormat="1" ht="11.25"/>
    <row r="451" s="87" customFormat="1" ht="11.25"/>
    <row r="452" s="87" customFormat="1" ht="11.25"/>
    <row r="453" s="87" customFormat="1" ht="11.25"/>
    <row r="454" s="87" customFormat="1" ht="11.25"/>
    <row r="455" s="87" customFormat="1" ht="11.25"/>
    <row r="456" s="87" customFormat="1" ht="11.25"/>
    <row r="457" s="87" customFormat="1" ht="11.25"/>
    <row r="458" s="87" customFormat="1" ht="11.25"/>
    <row r="459" s="87" customFormat="1" ht="11.25"/>
    <row r="460" s="87" customFormat="1" ht="11.25"/>
    <row r="461" s="87" customFormat="1" ht="11.25"/>
    <row r="462" s="87" customFormat="1" ht="11.25"/>
    <row r="463" s="87" customFormat="1" ht="11.25"/>
    <row r="464" s="87" customFormat="1" ht="11.25"/>
    <row r="465" s="87" customFormat="1" ht="11.25"/>
    <row r="466" s="87" customFormat="1" ht="11.25"/>
    <row r="467" s="87" customFormat="1" ht="11.25"/>
    <row r="468" s="87" customFormat="1" ht="11.25"/>
    <row r="469" s="87" customFormat="1" ht="11.25"/>
    <row r="470" s="87" customFormat="1" ht="11.25"/>
    <row r="471" s="87" customFormat="1" ht="11.25"/>
    <row r="472" s="87" customFormat="1" ht="11.25"/>
    <row r="473" s="87" customFormat="1" ht="11.25"/>
    <row r="474" s="87" customFormat="1" ht="11.25"/>
    <row r="475" s="87" customFormat="1" ht="11.25"/>
    <row r="476" s="87" customFormat="1" ht="11.25"/>
    <row r="477" s="87" customFormat="1" ht="11.25"/>
    <row r="478" s="87" customFormat="1" ht="11.25"/>
    <row r="479" s="87" customFormat="1" ht="11.25"/>
    <row r="480" s="87" customFormat="1" ht="11.25"/>
    <row r="481" s="87" customFormat="1" ht="11.25"/>
    <row r="482" s="87" customFormat="1" ht="11.25"/>
    <row r="483" s="87" customFormat="1" ht="11.25"/>
    <row r="484" s="87" customFormat="1" ht="11.25"/>
    <row r="485" s="87" customFormat="1" ht="11.25"/>
    <row r="486" s="87" customFormat="1" ht="11.25"/>
    <row r="487" s="87" customFormat="1" ht="11.25"/>
    <row r="488" s="87" customFormat="1" ht="11.25"/>
    <row r="489" s="87" customFormat="1" ht="11.25"/>
    <row r="490" s="87" customFormat="1" ht="11.25"/>
    <row r="491" s="87" customFormat="1" ht="11.25"/>
    <row r="492" s="87" customFormat="1" ht="11.25"/>
    <row r="493" s="87" customFormat="1" ht="11.25"/>
    <row r="494" s="87" customFormat="1" ht="11.25"/>
    <row r="495" s="87" customFormat="1" ht="11.25"/>
    <row r="496" s="87" customFormat="1" ht="11.25"/>
    <row r="497" s="87" customFormat="1" ht="11.25"/>
    <row r="498" s="87" customFormat="1" ht="11.25"/>
    <row r="499" s="87" customFormat="1" ht="11.25"/>
    <row r="500" s="87" customFormat="1" ht="11.25"/>
    <row r="501" s="87" customFormat="1" ht="11.25"/>
    <row r="502" s="87" customFormat="1" ht="11.25"/>
    <row r="503" s="87" customFormat="1" ht="11.25"/>
    <row r="504" s="87" customFormat="1" ht="11.25"/>
    <row r="505" s="87" customFormat="1" ht="11.25"/>
    <row r="506" s="87" customFormat="1" ht="11.25"/>
    <row r="507" s="87" customFormat="1" ht="11.25"/>
    <row r="508" s="87" customFormat="1" ht="11.25"/>
    <row r="509" s="87" customFormat="1" ht="11.25"/>
    <row r="510" s="87" customFormat="1" ht="11.25"/>
    <row r="511" s="87" customFormat="1" ht="11.25"/>
    <row r="512" s="87" customFormat="1" ht="11.25"/>
    <row r="513" s="87" customFormat="1" ht="11.25"/>
    <row r="514" s="87" customFormat="1" ht="11.25"/>
    <row r="515" s="87" customFormat="1" ht="11.25"/>
    <row r="516" s="87" customFormat="1" ht="11.25"/>
    <row r="517" s="87" customFormat="1" ht="11.25"/>
    <row r="518" s="87" customFormat="1" ht="11.25"/>
    <row r="519" s="87" customFormat="1" ht="11.25"/>
    <row r="520" s="87" customFormat="1" ht="11.25"/>
    <row r="521" s="87" customFormat="1" ht="11.25"/>
    <row r="522" s="87" customFormat="1" ht="11.25"/>
    <row r="523" s="87" customFormat="1" ht="11.25"/>
    <row r="524" s="87" customFormat="1" ht="11.25"/>
    <row r="525" s="87" customFormat="1" ht="11.25"/>
    <row r="526" s="87" customFormat="1" ht="11.25"/>
    <row r="527" s="87" customFormat="1" ht="11.25"/>
    <row r="528" s="87" customFormat="1" ht="11.25"/>
    <row r="529" s="87" customFormat="1" ht="11.25"/>
    <row r="530" s="87" customFormat="1" ht="11.25"/>
    <row r="531" s="87" customFormat="1" ht="11.25"/>
    <row r="532" s="87" customFormat="1" ht="11.25"/>
    <row r="533" s="87" customFormat="1" ht="11.25"/>
    <row r="534" s="87" customFormat="1" ht="11.25"/>
    <row r="535" s="87" customFormat="1" ht="11.25"/>
    <row r="536" s="87" customFormat="1" ht="11.25"/>
    <row r="537" s="87" customFormat="1" ht="11.25"/>
    <row r="538" s="87" customFormat="1" ht="11.25"/>
    <row r="539" s="87" customFormat="1" ht="11.25"/>
    <row r="540" s="87" customFormat="1" ht="11.25"/>
    <row r="541" s="87" customFormat="1" ht="11.25"/>
    <row r="542" s="87" customFormat="1" ht="11.25"/>
    <row r="543" s="87" customFormat="1" ht="11.25"/>
    <row r="544" s="87" customFormat="1" ht="11.25"/>
    <row r="545" s="87" customFormat="1" ht="11.25"/>
    <row r="546" s="87" customFormat="1" ht="11.25"/>
    <row r="547" s="87" customFormat="1" ht="11.25"/>
    <row r="548" s="87" customFormat="1" ht="11.25"/>
    <row r="549" s="87" customFormat="1" ht="11.25"/>
    <row r="550" s="87" customFormat="1" ht="11.25"/>
    <row r="551" s="87" customFormat="1" ht="11.25"/>
    <row r="552" s="87" customFormat="1" ht="11.25"/>
    <row r="553" s="87" customFormat="1" ht="11.25"/>
    <row r="554" s="87" customFormat="1" ht="11.25"/>
    <row r="555" s="87" customFormat="1" ht="11.25"/>
    <row r="556" s="87" customFormat="1" ht="11.25"/>
    <row r="557" s="87" customFormat="1" ht="11.25"/>
    <row r="558" s="87" customFormat="1" ht="11.25"/>
    <row r="559" s="87" customFormat="1" ht="11.25"/>
    <row r="560" s="87" customFormat="1" ht="11.25"/>
    <row r="561" s="87" customFormat="1" ht="11.25"/>
    <row r="562" s="87" customFormat="1" ht="11.25"/>
    <row r="563" s="87" customFormat="1" ht="11.25"/>
    <row r="564" s="87" customFormat="1" ht="11.25"/>
    <row r="565" s="87" customFormat="1" ht="11.25"/>
    <row r="566" s="87" customFormat="1" ht="11.25"/>
    <row r="567" s="87" customFormat="1" ht="11.25"/>
    <row r="568" s="87" customFormat="1" ht="11.25"/>
    <row r="569" s="87" customFormat="1" ht="11.25"/>
    <row r="570" s="87" customFormat="1" ht="11.25"/>
    <row r="571" s="87" customFormat="1" ht="11.25"/>
    <row r="572" s="87" customFormat="1" ht="11.25"/>
    <row r="573" s="87" customFormat="1" ht="11.25"/>
    <row r="574" s="87" customFormat="1" ht="11.25"/>
    <row r="575" s="87" customFormat="1" ht="11.25"/>
    <row r="576" s="87" customFormat="1" ht="11.25"/>
    <row r="577" s="87" customFormat="1" ht="11.25"/>
    <row r="578" s="87" customFormat="1" ht="11.25"/>
    <row r="579" s="87" customFormat="1" ht="11.25"/>
    <row r="580" s="87" customFormat="1" ht="11.25"/>
    <row r="581" s="87" customFormat="1" ht="11.25"/>
    <row r="582" s="87" customFormat="1" ht="11.25"/>
    <row r="583" s="87" customFormat="1" ht="11.25"/>
    <row r="584" s="87" customFormat="1" ht="11.25"/>
    <row r="585" s="87" customFormat="1" ht="11.25"/>
    <row r="586" s="87" customFormat="1" ht="11.25"/>
    <row r="587" s="87" customFormat="1" ht="11.25"/>
    <row r="588" s="87" customFormat="1" ht="11.25"/>
    <row r="589" s="87" customFormat="1" ht="11.25"/>
    <row r="590" s="87" customFormat="1" ht="11.25"/>
    <row r="591" s="87" customFormat="1" ht="11.25"/>
    <row r="592" s="87" customFormat="1" ht="11.25"/>
    <row r="593" s="87" customFormat="1" ht="11.25"/>
    <row r="594" s="87" customFormat="1" ht="11.25"/>
    <row r="595" s="87" customFormat="1" ht="11.25"/>
    <row r="596" s="87" customFormat="1" ht="11.25"/>
    <row r="597" s="87" customFormat="1" ht="11.25"/>
    <row r="598" s="87" customFormat="1" ht="11.25"/>
    <row r="599" s="87" customFormat="1" ht="11.25"/>
    <row r="600" s="87" customFormat="1" ht="11.25"/>
    <row r="601" s="87" customFormat="1" ht="11.25"/>
    <row r="602" s="87" customFormat="1" ht="11.25"/>
    <row r="603" s="87" customFormat="1" ht="11.25"/>
    <row r="604" s="87" customFormat="1" ht="11.25"/>
    <row r="605" s="87" customFormat="1" ht="11.25"/>
    <row r="606" s="87" customFormat="1" ht="11.25"/>
    <row r="607" s="87" customFormat="1" ht="11.25"/>
    <row r="608" s="87" customFormat="1" ht="11.25"/>
    <row r="609" s="87" customFormat="1" ht="11.25"/>
    <row r="610" s="87" customFormat="1" ht="11.25"/>
    <row r="611" s="87" customFormat="1" ht="11.25"/>
    <row r="612" s="87" customFormat="1" ht="11.25"/>
    <row r="613" s="87" customFormat="1" ht="11.25"/>
    <row r="614" s="87" customFormat="1" ht="11.25"/>
    <row r="615" s="87" customFormat="1" ht="11.25"/>
    <row r="616" s="87" customFormat="1" ht="11.25"/>
    <row r="617" s="87" customFormat="1" ht="11.25"/>
    <row r="618" s="87" customFormat="1" ht="11.25"/>
    <row r="619" s="87" customFormat="1" ht="11.25"/>
    <row r="620" s="87" customFormat="1" ht="11.25"/>
    <row r="621" s="87" customFormat="1" ht="11.25"/>
    <row r="622" s="87" customFormat="1" ht="11.25"/>
    <row r="623" s="87" customFormat="1" ht="11.25"/>
    <row r="624" s="87" customFormat="1" ht="11.25"/>
    <row r="625" s="87" customFormat="1" ht="11.25"/>
    <row r="626" s="87" customFormat="1" ht="11.25"/>
    <row r="627" s="87" customFormat="1" ht="11.25"/>
    <row r="628" s="87" customFormat="1" ht="11.25"/>
    <row r="629" s="87" customFormat="1" ht="11.25"/>
    <row r="630" s="87" customFormat="1" ht="11.25"/>
    <row r="631" s="87" customFormat="1" ht="11.25"/>
    <row r="632" s="87" customFormat="1" ht="11.25"/>
    <row r="633" s="87" customFormat="1" ht="11.25"/>
    <row r="634" s="87" customFormat="1" ht="11.25"/>
    <row r="635" s="87" customFormat="1" ht="11.25"/>
    <row r="636" s="87" customFormat="1" ht="11.25"/>
    <row r="637" s="87" customFormat="1" ht="11.25"/>
    <row r="638" s="87" customFormat="1" ht="11.25"/>
    <row r="639" s="87" customFormat="1" ht="11.25"/>
    <row r="640" s="87" customFormat="1" ht="11.25"/>
    <row r="641" s="87" customFormat="1" ht="11.25"/>
    <row r="642" s="87" customFormat="1" ht="11.25"/>
    <row r="643" s="87" customFormat="1" ht="11.25"/>
    <row r="644" s="87" customFormat="1" ht="11.25"/>
    <row r="645" s="87" customFormat="1" ht="11.25"/>
    <row r="646" s="87" customFormat="1" ht="11.25"/>
    <row r="647" s="87" customFormat="1" ht="11.25"/>
    <row r="648" s="87" customFormat="1" ht="11.25"/>
    <row r="649" s="87" customFormat="1" ht="11.25"/>
    <row r="650" s="87" customFormat="1" ht="11.25"/>
    <row r="651" s="87" customFormat="1" ht="11.25"/>
    <row r="652" s="87" customFormat="1" ht="11.25"/>
    <row r="653" s="87" customFormat="1" ht="11.25"/>
    <row r="654" s="87" customFormat="1" ht="11.25"/>
    <row r="655" s="87" customFormat="1" ht="11.25"/>
    <row r="656" s="87" customFormat="1" ht="11.25"/>
    <row r="657" s="87" customFormat="1" ht="11.25"/>
    <row r="658" s="87" customFormat="1" ht="11.25"/>
    <row r="659" s="87" customFormat="1" ht="11.25"/>
    <row r="660" s="87" customFormat="1" ht="11.25"/>
    <row r="661" s="87" customFormat="1" ht="11.25"/>
    <row r="662" s="87" customFormat="1" ht="11.25"/>
    <row r="663" s="87" customFormat="1" ht="11.25"/>
    <row r="664" s="87" customFormat="1" ht="11.25"/>
    <row r="665" s="87" customFormat="1" ht="11.25"/>
    <row r="666" s="87" customFormat="1" ht="11.25"/>
    <row r="667" s="87" customFormat="1" ht="11.25"/>
    <row r="668" s="87" customFormat="1" ht="11.25"/>
    <row r="669" s="87" customFormat="1" ht="11.25"/>
    <row r="670" s="87" customFormat="1" ht="11.25"/>
    <row r="671" s="87" customFormat="1" ht="11.25"/>
    <row r="672" s="87" customFormat="1" ht="11.25"/>
    <row r="673" s="87" customFormat="1" ht="11.25"/>
    <row r="674" s="87" customFormat="1" ht="11.25"/>
    <row r="675" s="87" customFormat="1" ht="11.25"/>
    <row r="676" s="87" customFormat="1" ht="11.25"/>
    <row r="677" s="87" customFormat="1" ht="11.25"/>
    <row r="678" s="87" customFormat="1" ht="11.25"/>
    <row r="679" s="87" customFormat="1" ht="11.25"/>
    <row r="680" s="87" customFormat="1" ht="11.25"/>
    <row r="681" s="87" customFormat="1" ht="11.25"/>
    <row r="682" s="87" customFormat="1" ht="11.25"/>
    <row r="683" s="87" customFormat="1" ht="11.25"/>
    <row r="684" s="87" customFormat="1" ht="11.25"/>
    <row r="685" s="87" customFormat="1" ht="11.25"/>
    <row r="686" s="87" customFormat="1" ht="11.25"/>
    <row r="687" s="87" customFormat="1" ht="11.25"/>
    <row r="688" s="87" customFormat="1" ht="11.25"/>
    <row r="689" s="87" customFormat="1" ht="11.25"/>
    <row r="690" s="87" customFormat="1" ht="11.25"/>
    <row r="691" s="87" customFormat="1" ht="11.25"/>
    <row r="692" s="87" customFormat="1" ht="11.25"/>
    <row r="693" s="87" customFormat="1" ht="11.25"/>
    <row r="694" s="87" customFormat="1" ht="11.25"/>
    <row r="695" s="87" customFormat="1" ht="11.25"/>
    <row r="696" s="87" customFormat="1" ht="11.25"/>
    <row r="697" s="87" customFormat="1" ht="11.25"/>
    <row r="698" s="87" customFormat="1" ht="11.25"/>
    <row r="699" s="87" customFormat="1" ht="11.25"/>
    <row r="700" s="87" customFormat="1" ht="11.25"/>
    <row r="701" s="87" customFormat="1" ht="11.25"/>
    <row r="702" s="87" customFormat="1" ht="11.25"/>
    <row r="703" s="87" customFormat="1" ht="11.25"/>
    <row r="704" s="87" customFormat="1" ht="11.25"/>
    <row r="705" s="87" customFormat="1" ht="11.25"/>
    <row r="706" s="87" customFormat="1" ht="11.25"/>
    <row r="707" s="87" customFormat="1" ht="11.25"/>
    <row r="708" s="87" customFormat="1" ht="11.25"/>
    <row r="709" s="87" customFormat="1" ht="11.25"/>
    <row r="710" s="87" customFormat="1" ht="11.25"/>
    <row r="711" s="87" customFormat="1" ht="11.25"/>
    <row r="712" s="87" customFormat="1" ht="11.25"/>
    <row r="713" s="87" customFormat="1" ht="11.25"/>
    <row r="714" s="87" customFormat="1" ht="11.25"/>
    <row r="715" s="87" customFormat="1" ht="11.25"/>
    <row r="716" s="87" customFormat="1" ht="11.25"/>
    <row r="717" s="87" customFormat="1" ht="11.25"/>
    <row r="718" s="87" customFormat="1" ht="11.25"/>
    <row r="719" s="87" customFormat="1" ht="11.25"/>
    <row r="720" s="87" customFormat="1" ht="11.25"/>
    <row r="721" s="87" customFormat="1" ht="11.25"/>
    <row r="722" s="87" customFormat="1" ht="11.25"/>
    <row r="723" s="87" customFormat="1" ht="11.25"/>
    <row r="724" s="87" customFormat="1" ht="11.25"/>
    <row r="725" s="87" customFormat="1" ht="11.25"/>
    <row r="726" s="87" customFormat="1" ht="11.25"/>
    <row r="727" s="87" customFormat="1" ht="11.25"/>
    <row r="728" s="87" customFormat="1" ht="11.25"/>
    <row r="729" s="87" customFormat="1" ht="11.25"/>
    <row r="730" s="87" customFormat="1" ht="11.25"/>
    <row r="731" s="87" customFormat="1" ht="11.25"/>
    <row r="732" s="87" customFormat="1" ht="11.25"/>
    <row r="733" s="87" customFormat="1" ht="11.25"/>
    <row r="734" s="87" customFormat="1" ht="11.25"/>
    <row r="735" s="87" customFormat="1" ht="11.25"/>
    <row r="736" s="87" customFormat="1" ht="11.25"/>
    <row r="737" s="87" customFormat="1" ht="11.25"/>
    <row r="738" s="87" customFormat="1" ht="11.25"/>
    <row r="739" s="87" customFormat="1" ht="11.25"/>
    <row r="740" s="87" customFormat="1" ht="11.25"/>
    <row r="741" s="87" customFormat="1" ht="11.25"/>
    <row r="742" s="87" customFormat="1" ht="11.25"/>
    <row r="743" s="87" customFormat="1" ht="11.25"/>
    <row r="744" s="87" customFormat="1" ht="11.25"/>
    <row r="745" s="87" customFormat="1" ht="11.25"/>
    <row r="746" s="87" customFormat="1" ht="11.25"/>
    <row r="747" s="87" customFormat="1" ht="11.25"/>
    <row r="748" s="87" customFormat="1" ht="11.25"/>
    <row r="749" s="87" customFormat="1" ht="11.25"/>
    <row r="750" s="87" customFormat="1" ht="11.25"/>
    <row r="751" s="87" customFormat="1" ht="11.25"/>
    <row r="752" s="87" customFormat="1" ht="11.25"/>
    <row r="753" s="87" customFormat="1" ht="11.25"/>
    <row r="754" s="87" customFormat="1" ht="11.25"/>
    <row r="755" s="87" customFormat="1" ht="11.25"/>
    <row r="756" s="87" customFormat="1" ht="11.25"/>
    <row r="757" s="87" customFormat="1" ht="11.25"/>
    <row r="758" s="87" customFormat="1" ht="11.25"/>
    <row r="759" s="87" customFormat="1" ht="11.25"/>
    <row r="760" s="87" customFormat="1" ht="11.25"/>
    <row r="761" s="87" customFormat="1" ht="11.25"/>
    <row r="762" s="87" customFormat="1" ht="11.25"/>
    <row r="763" s="87" customFormat="1" ht="11.25"/>
    <row r="764" s="87" customFormat="1" ht="11.25"/>
    <row r="765" s="87" customFormat="1" ht="11.25"/>
    <row r="766" s="87" customFormat="1" ht="11.25"/>
    <row r="767" s="87" customFormat="1" ht="11.25"/>
    <row r="768" s="87" customFormat="1" ht="11.25"/>
    <row r="769" s="87" customFormat="1" ht="11.25"/>
    <row r="770" s="87" customFormat="1" ht="11.25"/>
    <row r="771" s="87" customFormat="1" ht="11.25"/>
    <row r="772" s="87" customFormat="1" ht="11.25"/>
    <row r="773" s="87" customFormat="1" ht="11.25"/>
    <row r="774" s="87" customFormat="1" ht="11.25"/>
    <row r="775" s="87" customFormat="1" ht="11.25"/>
    <row r="776" s="87" customFormat="1" ht="11.25"/>
    <row r="777" s="87" customFormat="1" ht="11.25"/>
    <row r="778" s="87" customFormat="1" ht="11.25"/>
    <row r="779" s="87" customFormat="1" ht="11.25"/>
    <row r="780" s="87" customFormat="1" ht="11.25"/>
    <row r="781" s="87" customFormat="1" ht="11.25"/>
    <row r="782" s="87" customFormat="1" ht="11.25"/>
    <row r="783" s="87" customFormat="1" ht="11.25"/>
    <row r="784" s="87" customFormat="1" ht="11.25"/>
    <row r="785" s="87" customFormat="1" ht="11.25"/>
    <row r="786" s="87" customFormat="1" ht="11.25"/>
    <row r="787" s="87" customFormat="1" ht="11.25"/>
  </sheetData>
  <sheetProtection/>
  <mergeCells count="20">
    <mergeCell ref="P103:Q103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10:Q110"/>
    <mergeCell ref="P111:Q111"/>
    <mergeCell ref="P104:Q104"/>
    <mergeCell ref="P105:Q105"/>
    <mergeCell ref="P106:Q106"/>
    <mergeCell ref="P107:Q107"/>
    <mergeCell ref="P108:Q108"/>
    <mergeCell ref="P109:Q10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7109375" style="0" customWidth="1"/>
  </cols>
  <sheetData>
    <row r="1" spans="1:21" ht="15">
      <c r="A1" s="1" t="s">
        <v>0</v>
      </c>
      <c r="B1" s="2" t="s">
        <v>1</v>
      </c>
      <c r="C1" s="2" t="s">
        <v>7</v>
      </c>
      <c r="D1" s="2" t="s">
        <v>13</v>
      </c>
      <c r="E1" s="2" t="s">
        <v>20</v>
      </c>
      <c r="F1" s="2" t="s">
        <v>16</v>
      </c>
      <c r="G1" s="3" t="s">
        <v>6</v>
      </c>
      <c r="H1" s="3" t="s">
        <v>8</v>
      </c>
      <c r="I1" s="3" t="s">
        <v>11</v>
      </c>
      <c r="J1" s="3" t="s">
        <v>2</v>
      </c>
      <c r="K1" s="4" t="s">
        <v>3</v>
      </c>
      <c r="L1" s="4" t="s">
        <v>5</v>
      </c>
      <c r="M1" s="4" t="s">
        <v>17</v>
      </c>
      <c r="N1" s="5" t="s">
        <v>19</v>
      </c>
      <c r="O1" s="5" t="s">
        <v>14</v>
      </c>
      <c r="P1" s="5" t="s">
        <v>9</v>
      </c>
      <c r="Q1" s="5" t="s">
        <v>10</v>
      </c>
      <c r="R1" s="1" t="s">
        <v>4</v>
      </c>
      <c r="S1" s="1" t="s">
        <v>12</v>
      </c>
      <c r="T1" s="1" t="s">
        <v>15</v>
      </c>
      <c r="U1" s="1" t="s">
        <v>18</v>
      </c>
    </row>
    <row r="2" spans="1:23" ht="14.25" customHeight="1">
      <c r="A2" s="1" t="s">
        <v>110</v>
      </c>
      <c r="B2" s="7">
        <v>13.8</v>
      </c>
      <c r="C2" s="7">
        <v>45.27</v>
      </c>
      <c r="D2" s="7">
        <v>14.77</v>
      </c>
      <c r="E2" s="7">
        <v>77.67</v>
      </c>
      <c r="F2" s="7">
        <v>15.76</v>
      </c>
      <c r="G2" s="14">
        <v>100</v>
      </c>
      <c r="H2" s="15">
        <v>151</v>
      </c>
      <c r="I2" s="15">
        <v>145</v>
      </c>
      <c r="J2" s="15">
        <v>112</v>
      </c>
      <c r="K2" s="41">
        <v>60</v>
      </c>
      <c r="L2" s="41">
        <v>60</v>
      </c>
      <c r="M2" s="42">
        <v>60</v>
      </c>
      <c r="N2" s="10">
        <v>45.24</v>
      </c>
      <c r="O2" s="10">
        <v>34.78</v>
      </c>
      <c r="P2" s="10">
        <v>363</v>
      </c>
      <c r="Q2" s="10">
        <v>20.1</v>
      </c>
      <c r="R2" s="6">
        <v>122</v>
      </c>
      <c r="S2" s="6">
        <v>148</v>
      </c>
      <c r="T2" s="6">
        <v>151</v>
      </c>
      <c r="U2" s="6">
        <v>142</v>
      </c>
      <c r="W2" t="s">
        <v>111</v>
      </c>
    </row>
    <row r="3" spans="1:23" ht="15">
      <c r="A3" s="1" t="s">
        <v>21</v>
      </c>
      <c r="B3" s="7">
        <v>13.8</v>
      </c>
      <c r="C3" s="7">
        <v>45.27</v>
      </c>
      <c r="D3" s="7">
        <v>14.77</v>
      </c>
      <c r="E3" s="7">
        <v>77.67</v>
      </c>
      <c r="F3" s="7">
        <v>15.76</v>
      </c>
      <c r="G3" s="17">
        <v>100</v>
      </c>
      <c r="H3" s="18">
        <v>151</v>
      </c>
      <c r="I3" s="18">
        <v>145</v>
      </c>
      <c r="J3" s="18">
        <v>112</v>
      </c>
      <c r="K3" s="43">
        <v>60</v>
      </c>
      <c r="L3" s="43">
        <v>60</v>
      </c>
      <c r="M3" s="44">
        <v>60</v>
      </c>
      <c r="N3" s="10">
        <v>45.24</v>
      </c>
      <c r="O3" s="10">
        <v>34.78</v>
      </c>
      <c r="P3" s="10">
        <v>363</v>
      </c>
      <c r="Q3" s="10">
        <v>20.1</v>
      </c>
      <c r="R3" s="6">
        <v>122</v>
      </c>
      <c r="S3" s="6">
        <v>148</v>
      </c>
      <c r="T3" s="6">
        <v>151</v>
      </c>
      <c r="U3" s="6">
        <v>142</v>
      </c>
      <c r="W3" s="47" t="s">
        <v>114</v>
      </c>
    </row>
    <row r="4" spans="1:24" ht="15">
      <c r="A4" s="1" t="s">
        <v>22</v>
      </c>
      <c r="B4" s="7">
        <v>13.8</v>
      </c>
      <c r="C4" s="7">
        <v>45.27</v>
      </c>
      <c r="D4" s="7">
        <v>14.77</v>
      </c>
      <c r="E4" s="7">
        <v>77.67</v>
      </c>
      <c r="F4" s="7">
        <v>15.76</v>
      </c>
      <c r="G4" s="17">
        <v>100</v>
      </c>
      <c r="H4" s="18">
        <v>151</v>
      </c>
      <c r="I4" s="18">
        <v>145</v>
      </c>
      <c r="J4" s="18">
        <v>112</v>
      </c>
      <c r="K4" s="43">
        <v>60</v>
      </c>
      <c r="L4" s="43">
        <v>60</v>
      </c>
      <c r="M4" s="44">
        <v>60</v>
      </c>
      <c r="N4" s="10">
        <v>45.24</v>
      </c>
      <c r="O4" s="10">
        <v>34.78</v>
      </c>
      <c r="P4" s="10">
        <v>363</v>
      </c>
      <c r="Q4" s="10">
        <v>20.1</v>
      </c>
      <c r="R4" s="6">
        <v>122</v>
      </c>
      <c r="S4" s="6">
        <v>148</v>
      </c>
      <c r="T4" s="6">
        <v>151</v>
      </c>
      <c r="U4" s="6">
        <v>142</v>
      </c>
      <c r="W4" t="s">
        <v>112</v>
      </c>
      <c r="X4" t="s">
        <v>113</v>
      </c>
    </row>
    <row r="5" spans="1:21" ht="15">
      <c r="A5" s="1" t="s">
        <v>23</v>
      </c>
      <c r="B5" s="7">
        <v>13.8</v>
      </c>
      <c r="C5" s="7">
        <v>45.27</v>
      </c>
      <c r="D5" s="7">
        <v>14.77</v>
      </c>
      <c r="E5" s="7">
        <v>77.67</v>
      </c>
      <c r="F5" s="7">
        <v>15.76</v>
      </c>
      <c r="G5" s="17">
        <v>100</v>
      </c>
      <c r="H5" s="18">
        <v>151</v>
      </c>
      <c r="I5" s="18">
        <v>145</v>
      </c>
      <c r="J5" s="18">
        <v>112</v>
      </c>
      <c r="K5" s="43">
        <v>60</v>
      </c>
      <c r="L5" s="43">
        <v>60</v>
      </c>
      <c r="M5" s="44">
        <v>60</v>
      </c>
      <c r="N5" s="10">
        <v>45.24</v>
      </c>
      <c r="O5" s="10">
        <v>34.78</v>
      </c>
      <c r="P5" s="10">
        <v>363</v>
      </c>
      <c r="Q5" s="10">
        <v>20.1</v>
      </c>
      <c r="R5" s="6">
        <v>122</v>
      </c>
      <c r="S5" s="6">
        <v>148</v>
      </c>
      <c r="T5" s="6">
        <v>151</v>
      </c>
      <c r="U5" s="6">
        <v>142</v>
      </c>
    </row>
    <row r="6" spans="1:21" ht="15">
      <c r="A6" s="1" t="s">
        <v>24</v>
      </c>
      <c r="B6" s="7">
        <v>13.8</v>
      </c>
      <c r="C6" s="7">
        <v>45.27</v>
      </c>
      <c r="D6" s="7">
        <v>14.77</v>
      </c>
      <c r="E6" s="7">
        <v>77.67</v>
      </c>
      <c r="F6" s="7">
        <v>15.76</v>
      </c>
      <c r="G6" s="17">
        <v>100</v>
      </c>
      <c r="H6" s="18">
        <v>151</v>
      </c>
      <c r="I6" s="18">
        <v>145</v>
      </c>
      <c r="J6" s="18">
        <v>112</v>
      </c>
      <c r="K6" s="43">
        <v>60</v>
      </c>
      <c r="L6" s="43">
        <v>60</v>
      </c>
      <c r="M6" s="44">
        <v>60</v>
      </c>
      <c r="N6" s="10">
        <v>45.24</v>
      </c>
      <c r="O6" s="10">
        <v>34.78</v>
      </c>
      <c r="P6" s="10">
        <v>363</v>
      </c>
      <c r="Q6" s="10">
        <v>20.1</v>
      </c>
      <c r="R6" s="6">
        <v>122</v>
      </c>
      <c r="S6" s="6">
        <v>148</v>
      </c>
      <c r="T6" s="6">
        <v>151</v>
      </c>
      <c r="U6" s="6">
        <v>142</v>
      </c>
    </row>
    <row r="7" spans="1:21" ht="15">
      <c r="A7" s="1" t="s">
        <v>25</v>
      </c>
      <c r="B7" s="7">
        <v>13.8</v>
      </c>
      <c r="C7" s="7">
        <v>45.27</v>
      </c>
      <c r="D7" s="7">
        <v>14.77</v>
      </c>
      <c r="E7" s="7">
        <v>77.67</v>
      </c>
      <c r="F7" s="7">
        <v>15.76</v>
      </c>
      <c r="G7" s="20">
        <v>100</v>
      </c>
      <c r="H7" s="21">
        <v>151</v>
      </c>
      <c r="I7" s="21">
        <v>145</v>
      </c>
      <c r="J7" s="21">
        <v>112</v>
      </c>
      <c r="K7" s="45">
        <v>60</v>
      </c>
      <c r="L7" s="45">
        <v>60</v>
      </c>
      <c r="M7" s="46">
        <v>60</v>
      </c>
      <c r="N7" s="10">
        <v>45.24</v>
      </c>
      <c r="O7" s="10">
        <v>34.78</v>
      </c>
      <c r="P7" s="10">
        <v>363</v>
      </c>
      <c r="Q7" s="10">
        <v>20.1</v>
      </c>
      <c r="R7" s="6">
        <v>122</v>
      </c>
      <c r="S7" s="6">
        <v>148</v>
      </c>
      <c r="T7" s="6">
        <v>151</v>
      </c>
      <c r="U7" s="6">
        <v>142</v>
      </c>
    </row>
    <row r="8" spans="1:21" ht="15">
      <c r="A8" s="1" t="s">
        <v>26</v>
      </c>
      <c r="B8" s="7">
        <v>13.8</v>
      </c>
      <c r="C8" s="7">
        <v>45.27</v>
      </c>
      <c r="D8" s="7">
        <v>14.77</v>
      </c>
      <c r="E8" s="7">
        <v>77.67</v>
      </c>
      <c r="F8" s="7">
        <v>15.76</v>
      </c>
      <c r="G8" s="14">
        <v>10</v>
      </c>
      <c r="H8" s="15">
        <v>9</v>
      </c>
      <c r="I8" s="15">
        <v>15</v>
      </c>
      <c r="J8" s="15">
        <v>11</v>
      </c>
      <c r="K8" s="41">
        <v>17</v>
      </c>
      <c r="L8" s="41">
        <v>11.1</v>
      </c>
      <c r="M8" s="42">
        <v>10.39</v>
      </c>
      <c r="N8" s="10">
        <v>45.24</v>
      </c>
      <c r="O8" s="10">
        <v>34.78</v>
      </c>
      <c r="P8" s="10">
        <v>363</v>
      </c>
      <c r="Q8" s="10">
        <v>20.1</v>
      </c>
      <c r="R8" s="32">
        <v>67</v>
      </c>
      <c r="S8" s="33">
        <v>87</v>
      </c>
      <c r="T8" s="33">
        <v>78</v>
      </c>
      <c r="U8" s="34">
        <v>91</v>
      </c>
    </row>
    <row r="9" spans="1:21" ht="15">
      <c r="A9" s="1" t="s">
        <v>27</v>
      </c>
      <c r="B9" s="7">
        <v>13.8</v>
      </c>
      <c r="C9" s="7">
        <v>45.27</v>
      </c>
      <c r="D9" s="7">
        <v>14.77</v>
      </c>
      <c r="E9" s="7">
        <v>77.67</v>
      </c>
      <c r="F9" s="7">
        <v>15.76</v>
      </c>
      <c r="G9" s="17">
        <v>10</v>
      </c>
      <c r="H9" s="18">
        <v>9</v>
      </c>
      <c r="I9" s="15">
        <v>15</v>
      </c>
      <c r="J9" s="18">
        <v>11</v>
      </c>
      <c r="K9" s="43">
        <v>17</v>
      </c>
      <c r="L9" s="43">
        <v>11.1</v>
      </c>
      <c r="M9" s="44">
        <v>10.39</v>
      </c>
      <c r="N9" s="10">
        <v>45.24</v>
      </c>
      <c r="O9" s="10">
        <v>34.78</v>
      </c>
      <c r="P9" s="10">
        <v>363</v>
      </c>
      <c r="Q9" s="10">
        <v>20.1</v>
      </c>
      <c r="R9" s="35">
        <v>67</v>
      </c>
      <c r="S9" s="36">
        <v>87</v>
      </c>
      <c r="T9" s="36">
        <v>78</v>
      </c>
      <c r="U9" s="37">
        <v>91</v>
      </c>
    </row>
    <row r="10" spans="1:21" ht="15">
      <c r="A10" s="1" t="s">
        <v>28</v>
      </c>
      <c r="B10" s="7">
        <v>13.8</v>
      </c>
      <c r="C10" s="7">
        <v>45.27</v>
      </c>
      <c r="D10" s="7">
        <v>14.77</v>
      </c>
      <c r="E10" s="7">
        <v>77.67</v>
      </c>
      <c r="F10" s="7">
        <v>15.76</v>
      </c>
      <c r="G10" s="17">
        <v>10</v>
      </c>
      <c r="H10" s="18">
        <v>9</v>
      </c>
      <c r="I10" s="15">
        <v>15</v>
      </c>
      <c r="J10" s="18">
        <v>11</v>
      </c>
      <c r="K10" s="43">
        <v>17</v>
      </c>
      <c r="L10" s="43">
        <v>11.1</v>
      </c>
      <c r="M10" s="44">
        <v>10.39</v>
      </c>
      <c r="N10" s="10">
        <v>45.24</v>
      </c>
      <c r="O10" s="10">
        <v>34.78</v>
      </c>
      <c r="P10" s="10">
        <v>363</v>
      </c>
      <c r="Q10" s="10">
        <v>20.1</v>
      </c>
      <c r="R10" s="35">
        <v>67</v>
      </c>
      <c r="S10" s="36">
        <v>87</v>
      </c>
      <c r="T10" s="36">
        <v>78</v>
      </c>
      <c r="U10" s="37">
        <v>91</v>
      </c>
    </row>
    <row r="11" spans="1:21" ht="15">
      <c r="A11" s="1" t="s">
        <v>29</v>
      </c>
      <c r="B11" s="7">
        <v>13.8</v>
      </c>
      <c r="C11" s="7">
        <v>45.27</v>
      </c>
      <c r="D11" s="7">
        <v>14.77</v>
      </c>
      <c r="E11" s="7">
        <v>77.67</v>
      </c>
      <c r="F11" s="7">
        <v>15.76</v>
      </c>
      <c r="G11" s="17">
        <v>10</v>
      </c>
      <c r="H11" s="18">
        <v>9</v>
      </c>
      <c r="I11" s="15">
        <v>15</v>
      </c>
      <c r="J11" s="18">
        <v>11</v>
      </c>
      <c r="K11" s="43">
        <v>17</v>
      </c>
      <c r="L11" s="43">
        <v>11.1</v>
      </c>
      <c r="M11" s="44">
        <v>10.39</v>
      </c>
      <c r="N11" s="10">
        <v>45.24</v>
      </c>
      <c r="O11" s="10">
        <v>34.78</v>
      </c>
      <c r="P11" s="10">
        <v>363</v>
      </c>
      <c r="Q11" s="10">
        <v>20.1</v>
      </c>
      <c r="R11" s="35">
        <v>67</v>
      </c>
      <c r="S11" s="36">
        <v>87</v>
      </c>
      <c r="T11" s="36">
        <v>78</v>
      </c>
      <c r="U11" s="37">
        <v>91</v>
      </c>
    </row>
    <row r="12" spans="1:21" ht="15">
      <c r="A12" s="1" t="s">
        <v>30</v>
      </c>
      <c r="B12" s="7">
        <v>13.8</v>
      </c>
      <c r="C12" s="7">
        <v>45.27</v>
      </c>
      <c r="D12" s="7">
        <v>14.77</v>
      </c>
      <c r="E12" s="7">
        <v>77.67</v>
      </c>
      <c r="F12" s="7">
        <v>15.76</v>
      </c>
      <c r="G12" s="17">
        <v>10</v>
      </c>
      <c r="H12" s="18">
        <v>9</v>
      </c>
      <c r="I12" s="15">
        <v>15</v>
      </c>
      <c r="J12" s="18">
        <v>11</v>
      </c>
      <c r="K12" s="43">
        <v>17</v>
      </c>
      <c r="L12" s="43">
        <v>11.1</v>
      </c>
      <c r="M12" s="44">
        <v>10.39</v>
      </c>
      <c r="N12" s="10">
        <v>45.24</v>
      </c>
      <c r="O12" s="10">
        <v>34.78</v>
      </c>
      <c r="P12" s="10">
        <v>363</v>
      </c>
      <c r="Q12" s="10">
        <v>20.1</v>
      </c>
      <c r="R12" s="35">
        <v>67</v>
      </c>
      <c r="S12" s="36">
        <v>87</v>
      </c>
      <c r="T12" s="36">
        <v>78</v>
      </c>
      <c r="U12" s="37">
        <v>91</v>
      </c>
    </row>
    <row r="13" spans="1:21" ht="15">
      <c r="A13" s="1" t="s">
        <v>31</v>
      </c>
      <c r="B13" s="7">
        <v>13.8</v>
      </c>
      <c r="C13" s="7">
        <v>45.27</v>
      </c>
      <c r="D13" s="7">
        <v>14.77</v>
      </c>
      <c r="E13" s="7">
        <v>77.67</v>
      </c>
      <c r="F13" s="7">
        <v>15.76</v>
      </c>
      <c r="G13" s="17">
        <v>10</v>
      </c>
      <c r="H13" s="18">
        <v>9</v>
      </c>
      <c r="I13" s="15">
        <v>15</v>
      </c>
      <c r="J13" s="18">
        <v>11</v>
      </c>
      <c r="K13" s="43">
        <v>17</v>
      </c>
      <c r="L13" s="43">
        <v>11.1</v>
      </c>
      <c r="M13" s="44">
        <v>10.39</v>
      </c>
      <c r="N13" s="10">
        <v>45.24</v>
      </c>
      <c r="O13" s="10">
        <v>34.78</v>
      </c>
      <c r="P13" s="10">
        <v>363</v>
      </c>
      <c r="Q13" s="10">
        <v>20.1</v>
      </c>
      <c r="R13" s="38">
        <v>67</v>
      </c>
      <c r="S13" s="39">
        <v>87</v>
      </c>
      <c r="T13" s="39">
        <v>78</v>
      </c>
      <c r="U13" s="40">
        <v>91</v>
      </c>
    </row>
    <row r="14" spans="1:21" ht="15">
      <c r="A14" s="1" t="s">
        <v>32</v>
      </c>
      <c r="B14" s="23">
        <v>112</v>
      </c>
      <c r="C14" s="24">
        <v>78</v>
      </c>
      <c r="D14" s="24">
        <v>67</v>
      </c>
      <c r="E14" s="24">
        <v>55</v>
      </c>
      <c r="F14" s="24">
        <v>90</v>
      </c>
      <c r="G14" s="17">
        <v>10</v>
      </c>
      <c r="H14" s="18">
        <v>9</v>
      </c>
      <c r="I14" s="15">
        <v>15</v>
      </c>
      <c r="J14" s="18">
        <v>11</v>
      </c>
      <c r="K14" s="43">
        <v>17</v>
      </c>
      <c r="L14" s="43">
        <v>11.1</v>
      </c>
      <c r="M14" s="44">
        <v>10.39</v>
      </c>
      <c r="N14" s="10">
        <v>45.24</v>
      </c>
      <c r="O14" s="10">
        <v>34.78</v>
      </c>
      <c r="P14" s="10">
        <v>363</v>
      </c>
      <c r="Q14" s="10">
        <v>20.1</v>
      </c>
      <c r="R14" s="6">
        <v>122</v>
      </c>
      <c r="S14" s="6">
        <v>148</v>
      </c>
      <c r="T14" s="6">
        <v>151</v>
      </c>
      <c r="U14" s="6">
        <v>142</v>
      </c>
    </row>
    <row r="15" spans="1:21" ht="15">
      <c r="A15" s="1" t="s">
        <v>33</v>
      </c>
      <c r="B15" s="23">
        <v>112</v>
      </c>
      <c r="C15" s="24">
        <v>78</v>
      </c>
      <c r="D15" s="24">
        <v>67</v>
      </c>
      <c r="E15" s="24">
        <v>55</v>
      </c>
      <c r="F15" s="24">
        <v>90</v>
      </c>
      <c r="G15" s="17">
        <v>10</v>
      </c>
      <c r="H15" s="18">
        <v>9</v>
      </c>
      <c r="I15" s="15">
        <v>15</v>
      </c>
      <c r="J15" s="18">
        <v>11</v>
      </c>
      <c r="K15" s="43">
        <v>17</v>
      </c>
      <c r="L15" s="43">
        <v>11.1</v>
      </c>
      <c r="M15" s="44">
        <v>10.39</v>
      </c>
      <c r="N15" s="10">
        <v>45.24</v>
      </c>
      <c r="O15" s="10">
        <v>34.78</v>
      </c>
      <c r="P15" s="10">
        <v>363</v>
      </c>
      <c r="Q15" s="10">
        <v>20.1</v>
      </c>
      <c r="R15" s="6">
        <v>122</v>
      </c>
      <c r="S15" s="6">
        <v>148</v>
      </c>
      <c r="T15" s="6">
        <v>151</v>
      </c>
      <c r="U15" s="6">
        <v>142</v>
      </c>
    </row>
    <row r="16" spans="1:21" ht="15">
      <c r="A16" s="1" t="s">
        <v>34</v>
      </c>
      <c r="B16" s="23">
        <v>112</v>
      </c>
      <c r="C16" s="24">
        <v>78</v>
      </c>
      <c r="D16" s="24">
        <v>67</v>
      </c>
      <c r="E16" s="24">
        <v>55</v>
      </c>
      <c r="F16" s="24">
        <v>90</v>
      </c>
      <c r="G16" s="17">
        <v>10</v>
      </c>
      <c r="H16" s="18">
        <v>9</v>
      </c>
      <c r="I16" s="15">
        <v>15</v>
      </c>
      <c r="J16" s="18">
        <v>11</v>
      </c>
      <c r="K16" s="43">
        <v>17</v>
      </c>
      <c r="L16" s="43">
        <v>11.1</v>
      </c>
      <c r="M16" s="44">
        <v>10.39</v>
      </c>
      <c r="N16" s="10">
        <v>45.24</v>
      </c>
      <c r="O16" s="10">
        <v>34.78</v>
      </c>
      <c r="P16" s="10">
        <v>363</v>
      </c>
      <c r="Q16" s="10">
        <v>20.1</v>
      </c>
      <c r="R16" s="6">
        <v>122</v>
      </c>
      <c r="S16" s="6">
        <v>148</v>
      </c>
      <c r="T16" s="6">
        <v>151</v>
      </c>
      <c r="U16" s="6">
        <v>142</v>
      </c>
    </row>
    <row r="17" spans="1:21" ht="15">
      <c r="A17" s="1" t="s">
        <v>35</v>
      </c>
      <c r="B17" s="23">
        <v>112</v>
      </c>
      <c r="C17" s="24">
        <v>78</v>
      </c>
      <c r="D17" s="24">
        <v>67</v>
      </c>
      <c r="E17" s="24">
        <v>55</v>
      </c>
      <c r="F17" s="24">
        <v>90</v>
      </c>
      <c r="G17" s="17">
        <v>10</v>
      </c>
      <c r="H17" s="18">
        <v>9</v>
      </c>
      <c r="I17" s="15">
        <v>15</v>
      </c>
      <c r="J17" s="18">
        <v>11</v>
      </c>
      <c r="K17" s="43">
        <v>17</v>
      </c>
      <c r="L17" s="43">
        <v>11.1</v>
      </c>
      <c r="M17" s="44">
        <v>10.39</v>
      </c>
      <c r="N17" s="10">
        <v>45.24</v>
      </c>
      <c r="O17" s="10">
        <v>34.78</v>
      </c>
      <c r="P17" s="10">
        <v>363</v>
      </c>
      <c r="Q17" s="10">
        <v>20.1</v>
      </c>
      <c r="R17" s="6">
        <v>122</v>
      </c>
      <c r="S17" s="6">
        <v>148</v>
      </c>
      <c r="T17" s="6">
        <v>151</v>
      </c>
      <c r="U17" s="6">
        <v>142</v>
      </c>
    </row>
    <row r="18" spans="1:21" ht="15">
      <c r="A18" s="1" t="s">
        <v>36</v>
      </c>
      <c r="B18" s="23">
        <v>112</v>
      </c>
      <c r="C18" s="24">
        <v>78</v>
      </c>
      <c r="D18" s="24">
        <v>67</v>
      </c>
      <c r="E18" s="24">
        <v>55</v>
      </c>
      <c r="F18" s="24">
        <v>90</v>
      </c>
      <c r="G18" s="17">
        <v>10</v>
      </c>
      <c r="H18" s="18">
        <v>9</v>
      </c>
      <c r="I18" s="15">
        <v>15</v>
      </c>
      <c r="J18" s="18">
        <v>11</v>
      </c>
      <c r="K18" s="43">
        <v>17</v>
      </c>
      <c r="L18" s="43">
        <v>11.1</v>
      </c>
      <c r="M18" s="44">
        <v>10.39</v>
      </c>
      <c r="N18" s="10">
        <v>45.24</v>
      </c>
      <c r="O18" s="10">
        <v>34.78</v>
      </c>
      <c r="P18" s="10">
        <v>363</v>
      </c>
      <c r="Q18" s="10">
        <v>20.1</v>
      </c>
      <c r="R18" s="6">
        <v>122</v>
      </c>
      <c r="S18" s="6">
        <v>148</v>
      </c>
      <c r="T18" s="6">
        <v>151</v>
      </c>
      <c r="U18" s="6">
        <v>142</v>
      </c>
    </row>
    <row r="19" spans="1:21" ht="15">
      <c r="A19" s="1" t="s">
        <v>37</v>
      </c>
      <c r="B19" s="23">
        <v>112</v>
      </c>
      <c r="C19" s="24">
        <v>78</v>
      </c>
      <c r="D19" s="24">
        <v>67</v>
      </c>
      <c r="E19" s="24">
        <v>55</v>
      </c>
      <c r="F19" s="24">
        <v>90</v>
      </c>
      <c r="G19" s="20">
        <v>10</v>
      </c>
      <c r="H19" s="21">
        <v>9</v>
      </c>
      <c r="I19" s="15">
        <v>15</v>
      </c>
      <c r="J19" s="21">
        <v>11</v>
      </c>
      <c r="K19" s="45">
        <v>17</v>
      </c>
      <c r="L19" s="45">
        <v>11.1</v>
      </c>
      <c r="M19" s="46">
        <v>10.39</v>
      </c>
      <c r="N19" s="10">
        <v>45.24</v>
      </c>
      <c r="O19" s="10">
        <v>34.78</v>
      </c>
      <c r="P19" s="10">
        <v>363</v>
      </c>
      <c r="Q19" s="10">
        <v>20.1</v>
      </c>
      <c r="R19" s="6">
        <v>122</v>
      </c>
      <c r="S19" s="6">
        <v>148</v>
      </c>
      <c r="T19" s="6">
        <v>151</v>
      </c>
      <c r="U19" s="6">
        <v>142</v>
      </c>
    </row>
    <row r="20" spans="1:21" ht="15">
      <c r="A20" s="1" t="s">
        <v>38</v>
      </c>
      <c r="B20" s="7">
        <v>2997.44</v>
      </c>
      <c r="C20" s="7">
        <v>9531.47</v>
      </c>
      <c r="D20" s="7">
        <v>3306.51</v>
      </c>
      <c r="E20" s="7">
        <v>16449.91</v>
      </c>
      <c r="F20" s="7">
        <v>3468.47</v>
      </c>
      <c r="G20" s="8">
        <v>8404.81</v>
      </c>
      <c r="H20" s="8">
        <v>10907.93</v>
      </c>
      <c r="I20" s="8">
        <v>10671.26</v>
      </c>
      <c r="J20" s="8">
        <v>13511.99</v>
      </c>
      <c r="K20" s="9">
        <v>3659.11</v>
      </c>
      <c r="L20" s="9">
        <v>2564.1</v>
      </c>
      <c r="M20" s="9">
        <v>2541.91</v>
      </c>
      <c r="N20" s="10">
        <v>45</v>
      </c>
      <c r="O20" s="10">
        <v>51</v>
      </c>
      <c r="P20" s="10">
        <v>363</v>
      </c>
      <c r="Q20" s="10">
        <v>42</v>
      </c>
      <c r="R20" s="32">
        <v>4735.69</v>
      </c>
      <c r="S20" s="33">
        <v>10162.27</v>
      </c>
      <c r="T20" s="33">
        <v>10642.67</v>
      </c>
      <c r="U20" s="34">
        <v>9039.39</v>
      </c>
    </row>
    <row r="21" spans="1:21" ht="15">
      <c r="A21" s="1" t="s">
        <v>39</v>
      </c>
      <c r="B21" s="7">
        <v>2997.44</v>
      </c>
      <c r="C21" s="7">
        <v>9531.47</v>
      </c>
      <c r="D21" s="7">
        <v>3306.51</v>
      </c>
      <c r="E21" s="7">
        <v>16449.91</v>
      </c>
      <c r="F21" s="7">
        <v>3468.47</v>
      </c>
      <c r="G21" s="8">
        <v>8404.81</v>
      </c>
      <c r="H21" s="8">
        <v>10907.93</v>
      </c>
      <c r="I21" s="8">
        <v>10671.26</v>
      </c>
      <c r="J21" s="8">
        <v>13511.99</v>
      </c>
      <c r="K21" s="9">
        <v>3659.11</v>
      </c>
      <c r="L21" s="9">
        <v>2564.1</v>
      </c>
      <c r="M21" s="9">
        <v>2541.91</v>
      </c>
      <c r="N21" s="10">
        <v>45</v>
      </c>
      <c r="O21" s="10">
        <v>51</v>
      </c>
      <c r="P21" s="10">
        <v>363</v>
      </c>
      <c r="Q21" s="10">
        <v>42</v>
      </c>
      <c r="R21" s="35">
        <v>4735.69</v>
      </c>
      <c r="S21" s="36">
        <v>10162.27</v>
      </c>
      <c r="T21" s="36">
        <v>10642.67</v>
      </c>
      <c r="U21" s="37">
        <v>9039.39</v>
      </c>
    </row>
    <row r="22" spans="1:21" ht="15">
      <c r="A22" s="1" t="s">
        <v>40</v>
      </c>
      <c r="B22" s="7">
        <v>2997.44</v>
      </c>
      <c r="C22" s="7">
        <v>9531.47</v>
      </c>
      <c r="D22" s="7">
        <v>3306.51</v>
      </c>
      <c r="E22" s="7">
        <v>16449.91</v>
      </c>
      <c r="F22" s="7">
        <v>3468.47</v>
      </c>
      <c r="G22" s="8">
        <v>8404.81</v>
      </c>
      <c r="H22" s="8">
        <v>10907.93</v>
      </c>
      <c r="I22" s="8">
        <v>10671.26</v>
      </c>
      <c r="J22" s="8">
        <v>13511.99</v>
      </c>
      <c r="K22" s="9">
        <v>3659.11</v>
      </c>
      <c r="L22" s="9">
        <v>2564.1</v>
      </c>
      <c r="M22" s="9">
        <v>2541.91</v>
      </c>
      <c r="N22" s="10">
        <v>45</v>
      </c>
      <c r="O22" s="10">
        <v>51</v>
      </c>
      <c r="P22" s="10">
        <v>363</v>
      </c>
      <c r="Q22" s="10">
        <v>42</v>
      </c>
      <c r="R22" s="35">
        <v>4735.69</v>
      </c>
      <c r="S22" s="36">
        <v>10162.27</v>
      </c>
      <c r="T22" s="36">
        <v>10642.67</v>
      </c>
      <c r="U22" s="37">
        <v>9039.39</v>
      </c>
    </row>
    <row r="23" spans="1:21" ht="15">
      <c r="A23" s="1" t="s">
        <v>41</v>
      </c>
      <c r="B23" s="7">
        <v>2997.44</v>
      </c>
      <c r="C23" s="7">
        <v>9531.47</v>
      </c>
      <c r="D23" s="7">
        <v>3306.51</v>
      </c>
      <c r="E23" s="7">
        <v>16449.91</v>
      </c>
      <c r="F23" s="7">
        <v>3468.47</v>
      </c>
      <c r="G23" s="8">
        <v>8404.81</v>
      </c>
      <c r="H23" s="8">
        <v>10907.93</v>
      </c>
      <c r="I23" s="8">
        <v>10671.26</v>
      </c>
      <c r="J23" s="8">
        <v>13511.99</v>
      </c>
      <c r="K23" s="9">
        <v>3659.11</v>
      </c>
      <c r="L23" s="9">
        <v>2564.1</v>
      </c>
      <c r="M23" s="9">
        <v>2541.91</v>
      </c>
      <c r="N23" s="10">
        <v>45</v>
      </c>
      <c r="O23" s="10">
        <v>51</v>
      </c>
      <c r="P23" s="10">
        <v>363</v>
      </c>
      <c r="Q23" s="10">
        <v>42</v>
      </c>
      <c r="R23" s="35">
        <v>4735.69</v>
      </c>
      <c r="S23" s="36">
        <v>10162.27</v>
      </c>
      <c r="T23" s="36">
        <v>10642.67</v>
      </c>
      <c r="U23" s="37">
        <v>9039.39</v>
      </c>
    </row>
    <row r="24" spans="1:21" ht="15">
      <c r="A24" s="1" t="s">
        <v>42</v>
      </c>
      <c r="B24" s="7">
        <v>2997.44</v>
      </c>
      <c r="C24" s="7">
        <v>9531.47</v>
      </c>
      <c r="D24" s="7">
        <v>3306.51</v>
      </c>
      <c r="E24" s="7">
        <v>16449.91</v>
      </c>
      <c r="F24" s="7">
        <v>3468.47</v>
      </c>
      <c r="G24" s="8">
        <v>8404.81</v>
      </c>
      <c r="H24" s="8">
        <v>10907.93</v>
      </c>
      <c r="I24" s="8">
        <v>10671.26</v>
      </c>
      <c r="J24" s="8">
        <v>13511.99</v>
      </c>
      <c r="K24" s="9">
        <v>3659.11</v>
      </c>
      <c r="L24" s="9">
        <v>2564.1</v>
      </c>
      <c r="M24" s="9">
        <v>2541.91</v>
      </c>
      <c r="N24" s="10">
        <v>45</v>
      </c>
      <c r="O24" s="10">
        <v>51</v>
      </c>
      <c r="P24" s="10">
        <v>363</v>
      </c>
      <c r="Q24" s="10">
        <v>42</v>
      </c>
      <c r="R24" s="35">
        <v>4735.69</v>
      </c>
      <c r="S24" s="36">
        <v>10162.27</v>
      </c>
      <c r="T24" s="36">
        <v>10642.67</v>
      </c>
      <c r="U24" s="37">
        <v>9039.39</v>
      </c>
    </row>
    <row r="25" spans="1:21" ht="15">
      <c r="A25" s="1" t="s">
        <v>43</v>
      </c>
      <c r="B25" s="7">
        <v>2997.44</v>
      </c>
      <c r="C25" s="7">
        <v>9531.47</v>
      </c>
      <c r="D25" s="7">
        <v>3306.51</v>
      </c>
      <c r="E25" s="7">
        <v>16449.91</v>
      </c>
      <c r="F25" s="7">
        <v>3468.47</v>
      </c>
      <c r="G25" s="8">
        <v>8404.81</v>
      </c>
      <c r="H25" s="8">
        <v>10907.93</v>
      </c>
      <c r="I25" s="8">
        <v>10671.26</v>
      </c>
      <c r="J25" s="8">
        <v>13511.99</v>
      </c>
      <c r="K25" s="9">
        <v>3659.11</v>
      </c>
      <c r="L25" s="9">
        <v>2564.1</v>
      </c>
      <c r="M25" s="9">
        <v>2541.91</v>
      </c>
      <c r="N25" s="10">
        <v>45</v>
      </c>
      <c r="O25" s="10">
        <v>51</v>
      </c>
      <c r="P25" s="10">
        <v>363</v>
      </c>
      <c r="Q25" s="10">
        <v>42</v>
      </c>
      <c r="R25" s="38">
        <v>4735.69</v>
      </c>
      <c r="S25" s="39">
        <v>10162.27</v>
      </c>
      <c r="T25" s="39">
        <v>10642.67</v>
      </c>
      <c r="U25" s="40">
        <v>9039.39</v>
      </c>
    </row>
    <row r="26" spans="1:21" ht="15">
      <c r="A26" s="1" t="s">
        <v>44</v>
      </c>
      <c r="B26" s="7">
        <v>2997.44</v>
      </c>
      <c r="C26" s="7">
        <v>9531.47</v>
      </c>
      <c r="D26" s="7">
        <v>3306.51</v>
      </c>
      <c r="E26" s="7">
        <v>16449.91</v>
      </c>
      <c r="F26" s="7">
        <v>3468.47</v>
      </c>
      <c r="G26" s="14">
        <v>16766</v>
      </c>
      <c r="H26" s="15">
        <v>18666</v>
      </c>
      <c r="I26" s="15">
        <v>14788</v>
      </c>
      <c r="J26" s="16">
        <v>17865</v>
      </c>
      <c r="K26" s="9">
        <v>3659.11</v>
      </c>
      <c r="L26" s="9">
        <v>2564.1</v>
      </c>
      <c r="M26" s="9">
        <v>2541.91</v>
      </c>
      <c r="N26" s="10">
        <v>45</v>
      </c>
      <c r="O26" s="52">
        <v>89</v>
      </c>
      <c r="P26" s="10">
        <v>363</v>
      </c>
      <c r="Q26" s="10">
        <v>42</v>
      </c>
      <c r="R26" s="6">
        <v>122</v>
      </c>
      <c r="S26" s="6">
        <v>148</v>
      </c>
      <c r="T26" s="6">
        <v>151</v>
      </c>
      <c r="U26" s="6">
        <v>142</v>
      </c>
    </row>
    <row r="27" spans="1:21" ht="15">
      <c r="A27" s="1" t="s">
        <v>45</v>
      </c>
      <c r="B27" s="7">
        <v>2997.44</v>
      </c>
      <c r="C27" s="7">
        <v>9531.47</v>
      </c>
      <c r="D27" s="7">
        <v>3306.51</v>
      </c>
      <c r="E27" s="7">
        <v>16449.91</v>
      </c>
      <c r="F27" s="7">
        <v>3468.47</v>
      </c>
      <c r="G27" s="17">
        <v>16766</v>
      </c>
      <c r="H27" s="18">
        <v>18666</v>
      </c>
      <c r="I27" s="18">
        <v>14788</v>
      </c>
      <c r="J27" s="19">
        <v>17865</v>
      </c>
      <c r="K27" s="9">
        <v>3659.11</v>
      </c>
      <c r="L27" s="9">
        <v>2564.1</v>
      </c>
      <c r="M27" s="9">
        <v>2541.91</v>
      </c>
      <c r="N27" s="10">
        <v>45</v>
      </c>
      <c r="O27" s="53">
        <v>89</v>
      </c>
      <c r="P27" s="10">
        <v>363</v>
      </c>
      <c r="Q27" s="10">
        <v>42</v>
      </c>
      <c r="R27" s="6">
        <v>122</v>
      </c>
      <c r="S27" s="6">
        <v>148</v>
      </c>
      <c r="T27" s="6">
        <v>151</v>
      </c>
      <c r="U27" s="6">
        <v>142</v>
      </c>
    </row>
    <row r="28" spans="1:21" ht="15">
      <c r="A28" s="1" t="s">
        <v>46</v>
      </c>
      <c r="B28" s="7">
        <v>2997.44</v>
      </c>
      <c r="C28" s="7">
        <v>9531.47</v>
      </c>
      <c r="D28" s="7">
        <v>3306.51</v>
      </c>
      <c r="E28" s="7">
        <v>16449.91</v>
      </c>
      <c r="F28" s="7">
        <v>3468.47</v>
      </c>
      <c r="G28" s="17">
        <v>16766</v>
      </c>
      <c r="H28" s="18">
        <v>18666</v>
      </c>
      <c r="I28" s="18">
        <v>14788</v>
      </c>
      <c r="J28" s="19">
        <v>17865</v>
      </c>
      <c r="K28" s="9">
        <v>3659.11</v>
      </c>
      <c r="L28" s="9">
        <v>2564.1</v>
      </c>
      <c r="M28" s="9">
        <v>2541.91</v>
      </c>
      <c r="N28" s="10">
        <v>45</v>
      </c>
      <c r="O28" s="53">
        <v>89</v>
      </c>
      <c r="P28" s="10">
        <v>363</v>
      </c>
      <c r="Q28" s="10">
        <v>42</v>
      </c>
      <c r="R28" s="6">
        <v>122</v>
      </c>
      <c r="S28" s="6">
        <v>148</v>
      </c>
      <c r="T28" s="6">
        <v>151</v>
      </c>
      <c r="U28" s="6">
        <v>142</v>
      </c>
    </row>
    <row r="29" spans="1:21" ht="15">
      <c r="A29" s="1" t="s">
        <v>47</v>
      </c>
      <c r="B29" s="7">
        <v>2997.44</v>
      </c>
      <c r="C29" s="7">
        <v>9531.47</v>
      </c>
      <c r="D29" s="7">
        <v>3306.51</v>
      </c>
      <c r="E29" s="7">
        <v>16449.91</v>
      </c>
      <c r="F29" s="7">
        <v>3468.47</v>
      </c>
      <c r="G29" s="17">
        <v>16766</v>
      </c>
      <c r="H29" s="18">
        <v>18666</v>
      </c>
      <c r="I29" s="18">
        <v>14788</v>
      </c>
      <c r="J29" s="19">
        <v>17865</v>
      </c>
      <c r="K29" s="9">
        <v>3659.11</v>
      </c>
      <c r="L29" s="9">
        <v>2564.1</v>
      </c>
      <c r="M29" s="9">
        <v>2541.91</v>
      </c>
      <c r="N29" s="10">
        <v>45</v>
      </c>
      <c r="O29" s="53">
        <v>89</v>
      </c>
      <c r="P29" s="10">
        <v>363</v>
      </c>
      <c r="Q29" s="10">
        <v>42</v>
      </c>
      <c r="R29" s="6">
        <v>122</v>
      </c>
      <c r="S29" s="6">
        <v>148</v>
      </c>
      <c r="T29" s="6">
        <v>151</v>
      </c>
      <c r="U29" s="6">
        <v>142</v>
      </c>
    </row>
    <row r="30" spans="1:21" ht="15">
      <c r="A30" s="1" t="s">
        <v>48</v>
      </c>
      <c r="B30" s="7">
        <v>2997.44</v>
      </c>
      <c r="C30" s="7">
        <v>9531.47</v>
      </c>
      <c r="D30" s="7">
        <v>3306.51</v>
      </c>
      <c r="E30" s="7">
        <v>16449.91</v>
      </c>
      <c r="F30" s="7">
        <v>3468.47</v>
      </c>
      <c r="G30" s="17">
        <v>16766</v>
      </c>
      <c r="H30" s="18">
        <v>18666</v>
      </c>
      <c r="I30" s="18">
        <v>14788</v>
      </c>
      <c r="J30" s="19">
        <v>17865</v>
      </c>
      <c r="K30" s="9">
        <v>3659.11</v>
      </c>
      <c r="L30" s="9">
        <v>2564.1</v>
      </c>
      <c r="M30" s="9">
        <v>2541.91</v>
      </c>
      <c r="N30" s="10">
        <v>45</v>
      </c>
      <c r="O30" s="53">
        <v>89</v>
      </c>
      <c r="P30" s="10">
        <v>363</v>
      </c>
      <c r="Q30" s="10">
        <v>42</v>
      </c>
      <c r="R30" s="6">
        <v>122</v>
      </c>
      <c r="S30" s="6">
        <v>148</v>
      </c>
      <c r="T30" s="6">
        <v>151</v>
      </c>
      <c r="U30" s="6">
        <v>142</v>
      </c>
    </row>
    <row r="31" spans="1:21" ht="15">
      <c r="A31" s="1" t="s">
        <v>49</v>
      </c>
      <c r="B31" s="7">
        <v>2997.44</v>
      </c>
      <c r="C31" s="7">
        <v>9531.47</v>
      </c>
      <c r="D31" s="7">
        <v>3306.51</v>
      </c>
      <c r="E31" s="7">
        <v>16449.91</v>
      </c>
      <c r="F31" s="7">
        <v>3468.47</v>
      </c>
      <c r="G31" s="20">
        <v>16766</v>
      </c>
      <c r="H31" s="21">
        <v>18666</v>
      </c>
      <c r="I31" s="21">
        <v>14788</v>
      </c>
      <c r="J31" s="22">
        <v>17865</v>
      </c>
      <c r="K31" s="9">
        <v>3659.11</v>
      </c>
      <c r="L31" s="9">
        <v>2564.1</v>
      </c>
      <c r="M31" s="9">
        <v>2541.91</v>
      </c>
      <c r="N31" s="10">
        <v>45</v>
      </c>
      <c r="O31" s="54">
        <v>89</v>
      </c>
      <c r="P31" s="10">
        <v>363</v>
      </c>
      <c r="Q31" s="10">
        <v>42</v>
      </c>
      <c r="R31" s="6">
        <v>122</v>
      </c>
      <c r="S31" s="6">
        <v>148</v>
      </c>
      <c r="T31" s="6">
        <v>151</v>
      </c>
      <c r="U31" s="6">
        <v>142</v>
      </c>
    </row>
    <row r="32" spans="1:21" ht="15">
      <c r="A32" s="1" t="s">
        <v>50</v>
      </c>
      <c r="B32" s="7">
        <v>2997.44</v>
      </c>
      <c r="C32" s="7">
        <v>9531.47</v>
      </c>
      <c r="D32" s="7">
        <v>3306.51</v>
      </c>
      <c r="E32" s="7">
        <v>16449.91</v>
      </c>
      <c r="F32" s="7">
        <v>3468.47</v>
      </c>
      <c r="G32" s="8">
        <v>8404.81</v>
      </c>
      <c r="H32" s="8">
        <v>10907.93</v>
      </c>
      <c r="I32" s="8">
        <v>10671.26</v>
      </c>
      <c r="J32" s="8">
        <v>13511.99</v>
      </c>
      <c r="K32" s="9">
        <v>3659.11</v>
      </c>
      <c r="L32" s="9">
        <v>2564.1</v>
      </c>
      <c r="M32" s="9">
        <v>2541.91</v>
      </c>
      <c r="N32" s="10">
        <v>45</v>
      </c>
      <c r="O32" s="10">
        <v>51</v>
      </c>
      <c r="P32" s="10">
        <v>363</v>
      </c>
      <c r="Q32" s="10">
        <v>42</v>
      </c>
      <c r="R32" s="6">
        <v>122</v>
      </c>
      <c r="S32" s="6">
        <v>148</v>
      </c>
      <c r="T32" s="6">
        <v>151</v>
      </c>
      <c r="U32" s="6">
        <v>142</v>
      </c>
    </row>
    <row r="33" spans="1:21" ht="15">
      <c r="A33" s="1" t="s">
        <v>51</v>
      </c>
      <c r="B33" s="7">
        <v>2997.44</v>
      </c>
      <c r="C33" s="7">
        <v>9531.47</v>
      </c>
      <c r="D33" s="7">
        <v>3306.51</v>
      </c>
      <c r="E33" s="7">
        <v>16449.91</v>
      </c>
      <c r="F33" s="7">
        <v>3468.47</v>
      </c>
      <c r="G33" s="8">
        <v>8404.81</v>
      </c>
      <c r="H33" s="8">
        <v>10907.93</v>
      </c>
      <c r="I33" s="8">
        <v>10671.26</v>
      </c>
      <c r="J33" s="8">
        <v>13511.99</v>
      </c>
      <c r="K33" s="9">
        <v>3659.11</v>
      </c>
      <c r="L33" s="9">
        <v>2564.1</v>
      </c>
      <c r="M33" s="9">
        <v>2541.91</v>
      </c>
      <c r="N33" s="10">
        <v>45</v>
      </c>
      <c r="O33" s="10">
        <v>51</v>
      </c>
      <c r="P33" s="10">
        <v>363</v>
      </c>
      <c r="Q33" s="10">
        <v>42</v>
      </c>
      <c r="R33" s="6">
        <v>122</v>
      </c>
      <c r="S33" s="6">
        <v>148</v>
      </c>
      <c r="T33" s="6">
        <v>151</v>
      </c>
      <c r="U33" s="6">
        <v>142</v>
      </c>
    </row>
    <row r="34" spans="1:21" ht="15">
      <c r="A34" s="1" t="s">
        <v>52</v>
      </c>
      <c r="B34" s="7">
        <v>2997.44</v>
      </c>
      <c r="C34" s="7">
        <v>9531.47</v>
      </c>
      <c r="D34" s="7">
        <v>3306.51</v>
      </c>
      <c r="E34" s="7">
        <v>16449.91</v>
      </c>
      <c r="F34" s="7">
        <v>3468.47</v>
      </c>
      <c r="G34" s="8">
        <v>8404.81</v>
      </c>
      <c r="H34" s="8">
        <v>10907.93</v>
      </c>
      <c r="I34" s="8">
        <v>10671.26</v>
      </c>
      <c r="J34" s="8">
        <v>13511.99</v>
      </c>
      <c r="K34" s="9">
        <v>3659.11</v>
      </c>
      <c r="L34" s="9">
        <v>2564.1</v>
      </c>
      <c r="M34" s="9">
        <v>2541.91</v>
      </c>
      <c r="N34" s="10">
        <v>45</v>
      </c>
      <c r="O34" s="10">
        <v>51</v>
      </c>
      <c r="P34" s="10">
        <v>363</v>
      </c>
      <c r="Q34" s="10">
        <v>42</v>
      </c>
      <c r="R34" s="6">
        <v>122</v>
      </c>
      <c r="S34" s="6">
        <v>148</v>
      </c>
      <c r="T34" s="6">
        <v>151</v>
      </c>
      <c r="U34" s="6">
        <v>142</v>
      </c>
    </row>
    <row r="35" spans="1:21" ht="15">
      <c r="A35" s="1" t="s">
        <v>53</v>
      </c>
      <c r="B35" s="7">
        <v>2997.44</v>
      </c>
      <c r="C35" s="7">
        <v>9531.47</v>
      </c>
      <c r="D35" s="7">
        <v>3306.51</v>
      </c>
      <c r="E35" s="7">
        <v>16449.91</v>
      </c>
      <c r="F35" s="7">
        <v>3468.47</v>
      </c>
      <c r="G35" s="8">
        <v>8404.81</v>
      </c>
      <c r="H35" s="8">
        <v>10907.93</v>
      </c>
      <c r="I35" s="8">
        <v>10671.26</v>
      </c>
      <c r="J35" s="8">
        <v>13511.99</v>
      </c>
      <c r="K35" s="9">
        <v>3659.11</v>
      </c>
      <c r="L35" s="9">
        <v>2564.1</v>
      </c>
      <c r="M35" s="9">
        <v>2541.91</v>
      </c>
      <c r="N35" s="10">
        <v>45</v>
      </c>
      <c r="O35" s="10">
        <v>51</v>
      </c>
      <c r="P35" s="10">
        <v>363</v>
      </c>
      <c r="Q35" s="10">
        <v>42</v>
      </c>
      <c r="R35" s="6">
        <v>122</v>
      </c>
      <c r="S35" s="6">
        <v>148</v>
      </c>
      <c r="T35" s="6">
        <v>151</v>
      </c>
      <c r="U35" s="6">
        <v>142</v>
      </c>
    </row>
    <row r="36" spans="1:21" ht="15">
      <c r="A36" s="1" t="s">
        <v>54</v>
      </c>
      <c r="B36" s="7">
        <v>2997.44</v>
      </c>
      <c r="C36" s="7">
        <v>9531.47</v>
      </c>
      <c r="D36" s="7">
        <v>3306.51</v>
      </c>
      <c r="E36" s="7">
        <v>16449.91</v>
      </c>
      <c r="F36" s="7">
        <v>3468.47</v>
      </c>
      <c r="G36" s="8">
        <v>8404.81</v>
      </c>
      <c r="H36" s="8">
        <v>10907.93</v>
      </c>
      <c r="I36" s="8">
        <v>10671.26</v>
      </c>
      <c r="J36" s="8">
        <v>13511.99</v>
      </c>
      <c r="K36" s="9">
        <v>3659.11</v>
      </c>
      <c r="L36" s="9">
        <v>2564.1</v>
      </c>
      <c r="M36" s="9">
        <v>2541.91</v>
      </c>
      <c r="N36" s="10">
        <v>45</v>
      </c>
      <c r="O36" s="10">
        <v>51</v>
      </c>
      <c r="P36" s="10">
        <v>363</v>
      </c>
      <c r="Q36" s="10">
        <v>42</v>
      </c>
      <c r="R36" s="6">
        <v>122</v>
      </c>
      <c r="S36" s="6">
        <v>148</v>
      </c>
      <c r="T36" s="6">
        <v>151</v>
      </c>
      <c r="U36" s="6">
        <v>142</v>
      </c>
    </row>
    <row r="37" spans="1:21" ht="15">
      <c r="A37" s="1" t="s">
        <v>55</v>
      </c>
      <c r="B37" s="7">
        <v>2997.44</v>
      </c>
      <c r="C37" s="7">
        <v>9531.47</v>
      </c>
      <c r="D37" s="7">
        <v>3306.51</v>
      </c>
      <c r="E37" s="7">
        <v>16449.91</v>
      </c>
      <c r="F37" s="7">
        <v>3468.47</v>
      </c>
      <c r="G37" s="8">
        <v>8404.81</v>
      </c>
      <c r="H37" s="8">
        <v>10907.93</v>
      </c>
      <c r="I37" s="8">
        <v>10671.26</v>
      </c>
      <c r="J37" s="8">
        <v>13511.99</v>
      </c>
      <c r="K37" s="9">
        <v>3659.11</v>
      </c>
      <c r="L37" s="9">
        <v>2564.1</v>
      </c>
      <c r="M37" s="9">
        <v>2541.91</v>
      </c>
      <c r="N37" s="10">
        <v>45</v>
      </c>
      <c r="O37" s="10">
        <v>51</v>
      </c>
      <c r="P37" s="10">
        <v>363</v>
      </c>
      <c r="Q37" s="10">
        <v>42</v>
      </c>
      <c r="R37" s="6">
        <v>122</v>
      </c>
      <c r="S37" s="6">
        <v>148</v>
      </c>
      <c r="T37" s="6">
        <v>151</v>
      </c>
      <c r="U37" s="6">
        <v>142</v>
      </c>
    </row>
    <row r="38" spans="1:21" ht="15">
      <c r="A38" s="1" t="s">
        <v>56</v>
      </c>
      <c r="B38" s="7">
        <v>13.8</v>
      </c>
      <c r="C38" s="7">
        <v>45.27</v>
      </c>
      <c r="D38" s="7">
        <v>14.77</v>
      </c>
      <c r="E38" s="7">
        <v>77.67</v>
      </c>
      <c r="F38" s="7">
        <v>15.76</v>
      </c>
      <c r="G38" s="8">
        <v>394</v>
      </c>
      <c r="H38" s="8">
        <v>307</v>
      </c>
      <c r="I38" s="8">
        <v>438</v>
      </c>
      <c r="J38" s="8">
        <v>367</v>
      </c>
      <c r="K38" s="9">
        <v>382</v>
      </c>
      <c r="L38" s="9">
        <v>404</v>
      </c>
      <c r="M38" s="9">
        <v>330</v>
      </c>
      <c r="N38" s="10">
        <v>454</v>
      </c>
      <c r="O38" s="10">
        <v>51</v>
      </c>
      <c r="P38" s="10">
        <v>363</v>
      </c>
      <c r="Q38" s="10">
        <v>435</v>
      </c>
      <c r="R38" s="6">
        <v>122</v>
      </c>
      <c r="S38" s="6">
        <v>148</v>
      </c>
      <c r="T38" s="6">
        <v>151</v>
      </c>
      <c r="U38" s="6">
        <v>142</v>
      </c>
    </row>
    <row r="39" spans="1:21" ht="15">
      <c r="A39" s="1" t="s">
        <v>57</v>
      </c>
      <c r="B39" s="7">
        <v>13.8</v>
      </c>
      <c r="C39" s="7">
        <v>45.27</v>
      </c>
      <c r="D39" s="7">
        <v>14.77</v>
      </c>
      <c r="E39" s="7">
        <v>77.67</v>
      </c>
      <c r="F39" s="7">
        <v>15.76</v>
      </c>
      <c r="G39" s="8">
        <v>394</v>
      </c>
      <c r="H39" s="8">
        <v>307</v>
      </c>
      <c r="I39" s="8">
        <v>438</v>
      </c>
      <c r="J39" s="8">
        <v>367</v>
      </c>
      <c r="K39" s="9">
        <v>382</v>
      </c>
      <c r="L39" s="9">
        <v>404</v>
      </c>
      <c r="M39" s="9">
        <v>330</v>
      </c>
      <c r="N39" s="10">
        <v>454</v>
      </c>
      <c r="O39" s="10">
        <v>51</v>
      </c>
      <c r="P39" s="10">
        <v>363</v>
      </c>
      <c r="Q39" s="10">
        <v>435</v>
      </c>
      <c r="R39" s="6">
        <v>122</v>
      </c>
      <c r="S39" s="6">
        <v>148</v>
      </c>
      <c r="T39" s="6">
        <v>151</v>
      </c>
      <c r="U39" s="6">
        <v>142</v>
      </c>
    </row>
    <row r="40" spans="1:21" ht="15">
      <c r="A40" s="1" t="s">
        <v>58</v>
      </c>
      <c r="B40" s="7">
        <v>13.8</v>
      </c>
      <c r="C40" s="7">
        <v>45.27</v>
      </c>
      <c r="D40" s="7">
        <v>14.77</v>
      </c>
      <c r="E40" s="7">
        <v>77.67</v>
      </c>
      <c r="F40" s="7">
        <v>15.76</v>
      </c>
      <c r="G40" s="8">
        <v>394</v>
      </c>
      <c r="H40" s="8">
        <v>307</v>
      </c>
      <c r="I40" s="8">
        <v>438</v>
      </c>
      <c r="J40" s="8">
        <v>367</v>
      </c>
      <c r="K40" s="9">
        <v>382</v>
      </c>
      <c r="L40" s="9">
        <v>404</v>
      </c>
      <c r="M40" s="9">
        <v>330</v>
      </c>
      <c r="N40" s="10">
        <v>454</v>
      </c>
      <c r="O40" s="10">
        <v>51</v>
      </c>
      <c r="P40" s="10">
        <v>363</v>
      </c>
      <c r="Q40" s="10">
        <v>435</v>
      </c>
      <c r="R40" s="6">
        <v>122</v>
      </c>
      <c r="S40" s="6">
        <v>148</v>
      </c>
      <c r="T40" s="6">
        <v>151</v>
      </c>
      <c r="U40" s="6">
        <v>142</v>
      </c>
    </row>
    <row r="41" spans="1:21" ht="15">
      <c r="A41" s="1" t="s">
        <v>59</v>
      </c>
      <c r="B41" s="7">
        <v>13.8</v>
      </c>
      <c r="C41" s="7">
        <v>45.27</v>
      </c>
      <c r="D41" s="7">
        <v>14.77</v>
      </c>
      <c r="E41" s="7">
        <v>77.67</v>
      </c>
      <c r="F41" s="7">
        <v>15.76</v>
      </c>
      <c r="G41" s="8">
        <v>394</v>
      </c>
      <c r="H41" s="8">
        <v>307</v>
      </c>
      <c r="I41" s="8">
        <v>438</v>
      </c>
      <c r="J41" s="8">
        <v>367</v>
      </c>
      <c r="K41" s="9">
        <v>382</v>
      </c>
      <c r="L41" s="9">
        <v>404</v>
      </c>
      <c r="M41" s="9">
        <v>330</v>
      </c>
      <c r="N41" s="10">
        <v>454</v>
      </c>
      <c r="O41" s="10">
        <v>51</v>
      </c>
      <c r="P41" s="10">
        <v>363</v>
      </c>
      <c r="Q41" s="10">
        <v>435</v>
      </c>
      <c r="R41" s="6">
        <v>122</v>
      </c>
      <c r="S41" s="6">
        <v>148</v>
      </c>
      <c r="T41" s="6">
        <v>151</v>
      </c>
      <c r="U41" s="6">
        <v>142</v>
      </c>
    </row>
    <row r="42" spans="1:21" ht="15">
      <c r="A42" s="1" t="s">
        <v>60</v>
      </c>
      <c r="B42" s="7">
        <v>13.8</v>
      </c>
      <c r="C42" s="7">
        <v>45.27</v>
      </c>
      <c r="D42" s="7">
        <v>14.77</v>
      </c>
      <c r="E42" s="7">
        <v>77.67</v>
      </c>
      <c r="F42" s="7">
        <v>15.76</v>
      </c>
      <c r="G42" s="8">
        <v>394</v>
      </c>
      <c r="H42" s="8">
        <v>307</v>
      </c>
      <c r="I42" s="8">
        <v>438</v>
      </c>
      <c r="J42" s="8">
        <v>367</v>
      </c>
      <c r="K42" s="9">
        <v>382</v>
      </c>
      <c r="L42" s="9">
        <v>404</v>
      </c>
      <c r="M42" s="9">
        <v>330</v>
      </c>
      <c r="N42" s="10">
        <v>454</v>
      </c>
      <c r="O42" s="10">
        <v>51</v>
      </c>
      <c r="P42" s="10">
        <v>363</v>
      </c>
      <c r="Q42" s="10">
        <v>435</v>
      </c>
      <c r="R42" s="6">
        <v>122</v>
      </c>
      <c r="S42" s="6">
        <v>148</v>
      </c>
      <c r="T42" s="6">
        <v>151</v>
      </c>
      <c r="U42" s="6">
        <v>142</v>
      </c>
    </row>
    <row r="43" spans="1:21" ht="15">
      <c r="A43" s="1" t="s">
        <v>61</v>
      </c>
      <c r="B43" s="7">
        <v>13.8</v>
      </c>
      <c r="C43" s="7">
        <v>45.27</v>
      </c>
      <c r="D43" s="7">
        <v>14.77</v>
      </c>
      <c r="E43" s="7">
        <v>77.67</v>
      </c>
      <c r="F43" s="7">
        <v>15.76</v>
      </c>
      <c r="G43" s="8">
        <v>394</v>
      </c>
      <c r="H43" s="8">
        <v>307</v>
      </c>
      <c r="I43" s="8">
        <v>438</v>
      </c>
      <c r="J43" s="8">
        <v>367</v>
      </c>
      <c r="K43" s="9">
        <v>382</v>
      </c>
      <c r="L43" s="9">
        <v>404</v>
      </c>
      <c r="M43" s="9">
        <v>330</v>
      </c>
      <c r="N43" s="10">
        <v>454</v>
      </c>
      <c r="O43" s="10">
        <v>51</v>
      </c>
      <c r="P43" s="10">
        <v>363</v>
      </c>
      <c r="Q43" s="10">
        <v>435</v>
      </c>
      <c r="R43" s="6">
        <v>122</v>
      </c>
      <c r="S43" s="6">
        <v>148</v>
      </c>
      <c r="T43" s="6">
        <v>151</v>
      </c>
      <c r="U43" s="6">
        <v>142</v>
      </c>
    </row>
    <row r="44" spans="1:21" ht="15">
      <c r="A44" s="1" t="s">
        <v>62</v>
      </c>
      <c r="B44" s="7">
        <v>13.8</v>
      </c>
      <c r="C44" s="7">
        <v>45.27</v>
      </c>
      <c r="D44" s="7">
        <v>14.77</v>
      </c>
      <c r="E44" s="7">
        <v>77.67</v>
      </c>
      <c r="F44" s="7">
        <v>15.76</v>
      </c>
      <c r="G44" s="8">
        <v>394</v>
      </c>
      <c r="H44" s="8">
        <v>307</v>
      </c>
      <c r="I44" s="8">
        <v>438</v>
      </c>
      <c r="J44" s="8">
        <v>367</v>
      </c>
      <c r="K44" s="9">
        <v>382</v>
      </c>
      <c r="L44" s="9">
        <v>404</v>
      </c>
      <c r="M44" s="9">
        <v>330</v>
      </c>
      <c r="N44" s="10">
        <v>454</v>
      </c>
      <c r="O44" s="10">
        <v>89</v>
      </c>
      <c r="P44" s="10">
        <v>363</v>
      </c>
      <c r="Q44" s="10">
        <v>435</v>
      </c>
      <c r="R44" s="6">
        <v>122</v>
      </c>
      <c r="S44" s="6">
        <v>148</v>
      </c>
      <c r="T44" s="6">
        <v>151</v>
      </c>
      <c r="U44" s="6">
        <v>142</v>
      </c>
    </row>
    <row r="45" spans="1:21" ht="15">
      <c r="A45" s="1" t="s">
        <v>63</v>
      </c>
      <c r="B45" s="7">
        <v>13.8</v>
      </c>
      <c r="C45" s="7">
        <v>45.27</v>
      </c>
      <c r="D45" s="7">
        <v>14.77</v>
      </c>
      <c r="E45" s="7">
        <v>77.67</v>
      </c>
      <c r="F45" s="7">
        <v>15.76</v>
      </c>
      <c r="G45" s="8">
        <v>394</v>
      </c>
      <c r="H45" s="8">
        <v>307</v>
      </c>
      <c r="I45" s="8">
        <v>438</v>
      </c>
      <c r="J45" s="8">
        <v>367</v>
      </c>
      <c r="K45" s="9">
        <v>382</v>
      </c>
      <c r="L45" s="9">
        <v>404</v>
      </c>
      <c r="M45" s="9">
        <v>330</v>
      </c>
      <c r="N45" s="10">
        <v>454</v>
      </c>
      <c r="O45" s="10">
        <v>89</v>
      </c>
      <c r="P45" s="10">
        <v>363</v>
      </c>
      <c r="Q45" s="10">
        <v>435</v>
      </c>
      <c r="R45" s="6">
        <v>122</v>
      </c>
      <c r="S45" s="6">
        <v>148</v>
      </c>
      <c r="T45" s="6">
        <v>151</v>
      </c>
      <c r="U45" s="6">
        <v>142</v>
      </c>
    </row>
    <row r="46" spans="1:21" ht="15">
      <c r="A46" s="1" t="s">
        <v>64</v>
      </c>
      <c r="B46" s="7">
        <v>13.8</v>
      </c>
      <c r="C46" s="7">
        <v>45.27</v>
      </c>
      <c r="D46" s="7">
        <v>14.77</v>
      </c>
      <c r="E46" s="7">
        <v>77.67</v>
      </c>
      <c r="F46" s="7">
        <v>15.76</v>
      </c>
      <c r="G46" s="8">
        <v>394</v>
      </c>
      <c r="H46" s="8">
        <v>307</v>
      </c>
      <c r="I46" s="8">
        <v>438</v>
      </c>
      <c r="J46" s="8">
        <v>367</v>
      </c>
      <c r="K46" s="9">
        <v>382</v>
      </c>
      <c r="L46" s="9">
        <v>404</v>
      </c>
      <c r="M46" s="9">
        <v>330</v>
      </c>
      <c r="N46" s="10">
        <v>454</v>
      </c>
      <c r="O46" s="10">
        <v>89</v>
      </c>
      <c r="P46" s="10">
        <v>363</v>
      </c>
      <c r="Q46" s="10">
        <v>435</v>
      </c>
      <c r="R46" s="6">
        <v>122</v>
      </c>
      <c r="S46" s="6">
        <v>148</v>
      </c>
      <c r="T46" s="6">
        <v>151</v>
      </c>
      <c r="U46" s="6">
        <v>142</v>
      </c>
    </row>
    <row r="47" spans="1:21" ht="15">
      <c r="A47" s="1" t="s">
        <v>65</v>
      </c>
      <c r="B47" s="7">
        <v>13.8</v>
      </c>
      <c r="C47" s="7">
        <v>45.27</v>
      </c>
      <c r="D47" s="7">
        <v>14.77</v>
      </c>
      <c r="E47" s="7">
        <v>77.67</v>
      </c>
      <c r="F47" s="7">
        <v>15.76</v>
      </c>
      <c r="G47" s="8">
        <v>394</v>
      </c>
      <c r="H47" s="8">
        <v>307</v>
      </c>
      <c r="I47" s="8">
        <v>438</v>
      </c>
      <c r="J47" s="8">
        <v>367</v>
      </c>
      <c r="K47" s="9">
        <v>382</v>
      </c>
      <c r="L47" s="9">
        <v>404</v>
      </c>
      <c r="M47" s="9">
        <v>330</v>
      </c>
      <c r="N47" s="10">
        <v>454</v>
      </c>
      <c r="O47" s="10">
        <v>89</v>
      </c>
      <c r="P47" s="10">
        <v>363</v>
      </c>
      <c r="Q47" s="10">
        <v>435</v>
      </c>
      <c r="R47" s="6">
        <v>122</v>
      </c>
      <c r="S47" s="6">
        <v>148</v>
      </c>
      <c r="T47" s="6">
        <v>151</v>
      </c>
      <c r="U47" s="6">
        <v>142</v>
      </c>
    </row>
    <row r="48" spans="1:21" ht="15">
      <c r="A48" s="1" t="s">
        <v>66</v>
      </c>
      <c r="B48" s="7">
        <v>13.8</v>
      </c>
      <c r="C48" s="7">
        <v>45.27</v>
      </c>
      <c r="D48" s="7">
        <v>14.77</v>
      </c>
      <c r="E48" s="7">
        <v>77.67</v>
      </c>
      <c r="F48" s="7">
        <v>15.76</v>
      </c>
      <c r="G48" s="8">
        <v>394</v>
      </c>
      <c r="H48" s="8">
        <v>307</v>
      </c>
      <c r="I48" s="8">
        <v>438</v>
      </c>
      <c r="J48" s="8">
        <v>367</v>
      </c>
      <c r="K48" s="9">
        <v>382</v>
      </c>
      <c r="L48" s="9">
        <v>404</v>
      </c>
      <c r="M48" s="9">
        <v>330</v>
      </c>
      <c r="N48" s="10">
        <v>454</v>
      </c>
      <c r="O48" s="10">
        <v>89</v>
      </c>
      <c r="P48" s="10">
        <v>363</v>
      </c>
      <c r="Q48" s="10">
        <v>435</v>
      </c>
      <c r="R48" s="6">
        <v>122</v>
      </c>
      <c r="S48" s="6">
        <v>148</v>
      </c>
      <c r="T48" s="6">
        <v>151</v>
      </c>
      <c r="U48" s="6">
        <v>142</v>
      </c>
    </row>
    <row r="49" spans="1:21" ht="15">
      <c r="A49" s="1" t="s">
        <v>67</v>
      </c>
      <c r="B49" s="7">
        <v>13.8</v>
      </c>
      <c r="C49" s="7">
        <v>45.27</v>
      </c>
      <c r="D49" s="7">
        <v>14.77</v>
      </c>
      <c r="E49" s="7">
        <v>77.67</v>
      </c>
      <c r="F49" s="7">
        <v>15.76</v>
      </c>
      <c r="G49" s="8">
        <v>394</v>
      </c>
      <c r="H49" s="8">
        <v>307</v>
      </c>
      <c r="I49" s="8">
        <v>438</v>
      </c>
      <c r="J49" s="8">
        <v>367</v>
      </c>
      <c r="K49" s="9">
        <v>382</v>
      </c>
      <c r="L49" s="9">
        <v>404</v>
      </c>
      <c r="M49" s="9">
        <v>330</v>
      </c>
      <c r="N49" s="10">
        <v>454</v>
      </c>
      <c r="O49" s="10">
        <v>51</v>
      </c>
      <c r="P49" s="10">
        <v>363</v>
      </c>
      <c r="Q49" s="10">
        <v>435</v>
      </c>
      <c r="R49" s="6">
        <v>122</v>
      </c>
      <c r="S49" s="6">
        <v>148</v>
      </c>
      <c r="T49" s="6">
        <v>151</v>
      </c>
      <c r="U49" s="6">
        <v>142</v>
      </c>
    </row>
    <row r="50" spans="1:21" ht="15">
      <c r="A50" s="1" t="s">
        <v>68</v>
      </c>
      <c r="B50" s="7">
        <v>13.8</v>
      </c>
      <c r="C50" s="7">
        <v>45.27</v>
      </c>
      <c r="D50" s="7">
        <v>14.77</v>
      </c>
      <c r="E50" s="7">
        <v>77.67</v>
      </c>
      <c r="F50" s="7">
        <v>15.76</v>
      </c>
      <c r="G50" s="8">
        <v>394</v>
      </c>
      <c r="H50" s="8">
        <v>307</v>
      </c>
      <c r="I50" s="8">
        <v>438</v>
      </c>
      <c r="J50" s="8">
        <v>367</v>
      </c>
      <c r="K50" s="9">
        <v>382</v>
      </c>
      <c r="L50" s="9">
        <v>404</v>
      </c>
      <c r="M50" s="9">
        <v>330</v>
      </c>
      <c r="N50" s="10">
        <v>454</v>
      </c>
      <c r="O50" s="10">
        <v>51</v>
      </c>
      <c r="P50" s="10">
        <v>363</v>
      </c>
      <c r="Q50" s="10">
        <v>435</v>
      </c>
      <c r="R50" s="6">
        <v>122</v>
      </c>
      <c r="S50" s="6">
        <v>148</v>
      </c>
      <c r="T50" s="6">
        <v>151</v>
      </c>
      <c r="U50" s="6">
        <v>142</v>
      </c>
    </row>
    <row r="51" spans="1:21" ht="15">
      <c r="A51" s="1" t="s">
        <v>69</v>
      </c>
      <c r="B51" s="7">
        <v>13.8</v>
      </c>
      <c r="C51" s="7">
        <v>45.27</v>
      </c>
      <c r="D51" s="7">
        <v>14.77</v>
      </c>
      <c r="E51" s="7">
        <v>77.67</v>
      </c>
      <c r="F51" s="7">
        <v>15.76</v>
      </c>
      <c r="G51" s="8">
        <v>394</v>
      </c>
      <c r="H51" s="8">
        <v>307</v>
      </c>
      <c r="I51" s="8">
        <v>438</v>
      </c>
      <c r="J51" s="8">
        <v>367</v>
      </c>
      <c r="K51" s="9">
        <v>382</v>
      </c>
      <c r="L51" s="9">
        <v>404</v>
      </c>
      <c r="M51" s="9">
        <v>330</v>
      </c>
      <c r="N51" s="10">
        <v>454</v>
      </c>
      <c r="O51" s="10">
        <v>51</v>
      </c>
      <c r="P51" s="10">
        <v>363</v>
      </c>
      <c r="Q51" s="10">
        <v>435</v>
      </c>
      <c r="R51" s="6">
        <v>122</v>
      </c>
      <c r="S51" s="6">
        <v>148</v>
      </c>
      <c r="T51" s="6">
        <v>151</v>
      </c>
      <c r="U51" s="6">
        <v>142</v>
      </c>
    </row>
    <row r="52" spans="1:21" ht="15">
      <c r="A52" s="1" t="s">
        <v>70</v>
      </c>
      <c r="B52" s="7">
        <v>13.8</v>
      </c>
      <c r="C52" s="7">
        <v>45.27</v>
      </c>
      <c r="D52" s="7">
        <v>14.77</v>
      </c>
      <c r="E52" s="7">
        <v>77.67</v>
      </c>
      <c r="F52" s="7">
        <v>15.76</v>
      </c>
      <c r="G52" s="8">
        <v>394</v>
      </c>
      <c r="H52" s="8">
        <v>307</v>
      </c>
      <c r="I52" s="8">
        <v>438</v>
      </c>
      <c r="J52" s="8">
        <v>367</v>
      </c>
      <c r="K52" s="9">
        <v>382</v>
      </c>
      <c r="L52" s="9">
        <v>404</v>
      </c>
      <c r="M52" s="9">
        <v>330</v>
      </c>
      <c r="N52" s="10">
        <v>454</v>
      </c>
      <c r="O52" s="10">
        <v>51</v>
      </c>
      <c r="P52" s="10">
        <v>363</v>
      </c>
      <c r="Q52" s="10">
        <v>435</v>
      </c>
      <c r="R52" s="6">
        <v>122</v>
      </c>
      <c r="S52" s="6">
        <v>148</v>
      </c>
      <c r="T52" s="6">
        <v>151</v>
      </c>
      <c r="U52" s="6">
        <v>142</v>
      </c>
    </row>
    <row r="53" spans="1:21" ht="15">
      <c r="A53" s="1" t="s">
        <v>71</v>
      </c>
      <c r="B53" s="7">
        <v>13.8</v>
      </c>
      <c r="C53" s="7">
        <v>45.27</v>
      </c>
      <c r="D53" s="7">
        <v>14.77</v>
      </c>
      <c r="E53" s="7">
        <v>77.67</v>
      </c>
      <c r="F53" s="7">
        <v>15.76</v>
      </c>
      <c r="G53" s="8">
        <v>394</v>
      </c>
      <c r="H53" s="8">
        <v>307</v>
      </c>
      <c r="I53" s="8">
        <v>438</v>
      </c>
      <c r="J53" s="8">
        <v>367</v>
      </c>
      <c r="K53" s="9">
        <v>382</v>
      </c>
      <c r="L53" s="9">
        <v>404</v>
      </c>
      <c r="M53" s="9">
        <v>330</v>
      </c>
      <c r="N53" s="10">
        <v>454</v>
      </c>
      <c r="O53" s="10">
        <v>51</v>
      </c>
      <c r="P53" s="10">
        <v>363</v>
      </c>
      <c r="Q53" s="10">
        <v>435</v>
      </c>
      <c r="R53" s="6">
        <v>122</v>
      </c>
      <c r="S53" s="6">
        <v>148</v>
      </c>
      <c r="T53" s="6">
        <v>151</v>
      </c>
      <c r="U53" s="6">
        <v>142</v>
      </c>
    </row>
    <row r="54" spans="1:21" ht="15">
      <c r="A54" s="1" t="s">
        <v>72</v>
      </c>
      <c r="B54" s="7">
        <v>13.8</v>
      </c>
      <c r="C54" s="7">
        <v>45.27</v>
      </c>
      <c r="D54" s="7">
        <v>14.77</v>
      </c>
      <c r="E54" s="7">
        <v>77.67</v>
      </c>
      <c r="F54" s="7">
        <v>15.76</v>
      </c>
      <c r="G54" s="8">
        <v>394</v>
      </c>
      <c r="H54" s="8">
        <v>307</v>
      </c>
      <c r="I54" s="8">
        <v>438</v>
      </c>
      <c r="J54" s="8">
        <v>367</v>
      </c>
      <c r="K54" s="9">
        <v>382</v>
      </c>
      <c r="L54" s="9">
        <v>404</v>
      </c>
      <c r="M54" s="9">
        <v>330</v>
      </c>
      <c r="N54" s="10">
        <v>454</v>
      </c>
      <c r="O54" s="10">
        <v>51</v>
      </c>
      <c r="P54" s="10">
        <v>363</v>
      </c>
      <c r="Q54" s="10">
        <v>435</v>
      </c>
      <c r="R54" s="6">
        <v>122</v>
      </c>
      <c r="S54" s="6">
        <v>148</v>
      </c>
      <c r="T54" s="6">
        <v>151</v>
      </c>
      <c r="U54" s="6">
        <v>142</v>
      </c>
    </row>
    <row r="55" spans="1:21" ht="15">
      <c r="A55" s="1" t="s">
        <v>73</v>
      </c>
      <c r="B55" s="7">
        <v>13.8</v>
      </c>
      <c r="C55" s="7">
        <v>45.27</v>
      </c>
      <c r="D55" s="7">
        <v>14.77</v>
      </c>
      <c r="E55" s="7">
        <v>77.67</v>
      </c>
      <c r="F55" s="7">
        <v>15.76</v>
      </c>
      <c r="G55" s="8">
        <v>394</v>
      </c>
      <c r="H55" s="8">
        <v>307</v>
      </c>
      <c r="I55" s="8">
        <v>438</v>
      </c>
      <c r="J55" s="8">
        <v>367</v>
      </c>
      <c r="K55" s="9">
        <v>382</v>
      </c>
      <c r="L55" s="9">
        <v>404</v>
      </c>
      <c r="M55" s="9">
        <v>330</v>
      </c>
      <c r="N55" s="10">
        <v>454</v>
      </c>
      <c r="O55" s="10">
        <v>51</v>
      </c>
      <c r="P55" s="10">
        <v>363</v>
      </c>
      <c r="Q55" s="10">
        <v>435</v>
      </c>
      <c r="R55" s="6">
        <v>122</v>
      </c>
      <c r="S55" s="6">
        <v>148</v>
      </c>
      <c r="T55" s="6">
        <v>151</v>
      </c>
      <c r="U55" s="6">
        <v>142</v>
      </c>
    </row>
    <row r="56" spans="1:21" ht="15">
      <c r="A56" s="1" t="s">
        <v>74</v>
      </c>
      <c r="B56" s="7">
        <v>11.67</v>
      </c>
      <c r="C56" s="7">
        <v>24.29</v>
      </c>
      <c r="D56" s="7">
        <v>8.71</v>
      </c>
      <c r="E56" s="7">
        <v>21.67</v>
      </c>
      <c r="F56" s="7">
        <v>10.89</v>
      </c>
      <c r="G56" s="8">
        <v>19.09</v>
      </c>
      <c r="H56" s="8">
        <v>21.26</v>
      </c>
      <c r="I56" s="8">
        <v>17.85</v>
      </c>
      <c r="J56" s="8">
        <v>25.23</v>
      </c>
      <c r="K56" s="9">
        <v>13.46</v>
      </c>
      <c r="L56" s="9">
        <v>14.98</v>
      </c>
      <c r="M56" s="9">
        <v>13.79</v>
      </c>
      <c r="N56" s="10">
        <v>12.73</v>
      </c>
      <c r="O56" s="10">
        <v>25.5</v>
      </c>
      <c r="P56" s="10">
        <v>83</v>
      </c>
      <c r="Q56" s="10">
        <v>27.43</v>
      </c>
      <c r="R56" s="6">
        <v>19.63</v>
      </c>
      <c r="S56" s="6">
        <v>12.36</v>
      </c>
      <c r="T56" s="6">
        <v>20.83</v>
      </c>
      <c r="U56" s="6">
        <v>19.83</v>
      </c>
    </row>
    <row r="57" spans="1:21" ht="15">
      <c r="A57" s="1" t="s">
        <v>75</v>
      </c>
      <c r="B57" s="7">
        <v>11.67</v>
      </c>
      <c r="C57" s="7">
        <v>24.29</v>
      </c>
      <c r="D57" s="7">
        <v>8.71</v>
      </c>
      <c r="E57" s="7">
        <v>21.67</v>
      </c>
      <c r="F57" s="7">
        <v>10.89</v>
      </c>
      <c r="G57" s="8">
        <v>19.09</v>
      </c>
      <c r="H57" s="8">
        <v>21.26</v>
      </c>
      <c r="I57" s="8">
        <v>17.85</v>
      </c>
      <c r="J57" s="8">
        <v>25.23</v>
      </c>
      <c r="K57" s="9">
        <v>13.46</v>
      </c>
      <c r="L57" s="9">
        <v>14.98</v>
      </c>
      <c r="M57" s="9">
        <v>13.79</v>
      </c>
      <c r="N57" s="10">
        <v>12.73</v>
      </c>
      <c r="O57" s="10">
        <v>25.5</v>
      </c>
      <c r="P57" s="10">
        <v>98</v>
      </c>
      <c r="Q57" s="10">
        <v>27.43</v>
      </c>
      <c r="R57" s="6">
        <v>19.63</v>
      </c>
      <c r="S57" s="6">
        <v>12.36</v>
      </c>
      <c r="T57" s="6">
        <v>20.83</v>
      </c>
      <c r="U57" s="6">
        <v>19.83</v>
      </c>
    </row>
    <row r="58" spans="1:21" ht="15">
      <c r="A58" s="1" t="s">
        <v>76</v>
      </c>
      <c r="B58" s="7">
        <v>11.67</v>
      </c>
      <c r="C58" s="7">
        <v>24.29</v>
      </c>
      <c r="D58" s="7">
        <v>8.71</v>
      </c>
      <c r="E58" s="7">
        <v>21.67</v>
      </c>
      <c r="F58" s="7">
        <v>10.89</v>
      </c>
      <c r="G58" s="8">
        <v>19.09</v>
      </c>
      <c r="H58" s="8">
        <v>21.26</v>
      </c>
      <c r="I58" s="8">
        <v>17.85</v>
      </c>
      <c r="J58" s="8">
        <v>25.23</v>
      </c>
      <c r="K58" s="9">
        <v>13.46</v>
      </c>
      <c r="L58" s="9">
        <v>14.98</v>
      </c>
      <c r="M58" s="9">
        <v>13.79</v>
      </c>
      <c r="N58" s="10">
        <v>12.73</v>
      </c>
      <c r="O58" s="10">
        <v>25.5</v>
      </c>
      <c r="P58" s="10">
        <v>91</v>
      </c>
      <c r="Q58" s="10">
        <v>27.43</v>
      </c>
      <c r="R58" s="6">
        <v>19.63</v>
      </c>
      <c r="S58" s="6">
        <v>12.36</v>
      </c>
      <c r="T58" s="6">
        <v>20.83</v>
      </c>
      <c r="U58" s="6">
        <v>19.83</v>
      </c>
    </row>
    <row r="59" spans="1:21" ht="15">
      <c r="A59" s="1" t="s">
        <v>77</v>
      </c>
      <c r="B59" s="7">
        <v>11.67</v>
      </c>
      <c r="C59" s="7">
        <v>24.29</v>
      </c>
      <c r="D59" s="7">
        <v>8.71</v>
      </c>
      <c r="E59" s="7">
        <v>21.67</v>
      </c>
      <c r="F59" s="7">
        <v>10.89</v>
      </c>
      <c r="G59" s="8">
        <v>19.09</v>
      </c>
      <c r="H59" s="8">
        <v>21.26</v>
      </c>
      <c r="I59" s="8">
        <v>17.85</v>
      </c>
      <c r="J59" s="8">
        <v>25.23</v>
      </c>
      <c r="K59" s="9">
        <v>13.46</v>
      </c>
      <c r="L59" s="9">
        <v>14.98</v>
      </c>
      <c r="M59" s="9">
        <v>13.79</v>
      </c>
      <c r="N59" s="10">
        <v>12.73</v>
      </c>
      <c r="O59" s="10">
        <v>25.5</v>
      </c>
      <c r="P59" s="10">
        <v>79</v>
      </c>
      <c r="Q59" s="10">
        <v>27.43</v>
      </c>
      <c r="R59" s="6">
        <v>19.63</v>
      </c>
      <c r="S59" s="6">
        <v>12.36</v>
      </c>
      <c r="T59" s="6">
        <v>20.83</v>
      </c>
      <c r="U59" s="6">
        <v>19.83</v>
      </c>
    </row>
    <row r="60" spans="1:21" ht="15">
      <c r="A60" s="1" t="s">
        <v>78</v>
      </c>
      <c r="B60" s="7">
        <v>11.67</v>
      </c>
      <c r="C60" s="7">
        <v>24.29</v>
      </c>
      <c r="D60" s="7">
        <v>8.71</v>
      </c>
      <c r="E60" s="7">
        <v>21.67</v>
      </c>
      <c r="F60" s="7">
        <v>10.89</v>
      </c>
      <c r="G60" s="8">
        <v>19.09</v>
      </c>
      <c r="H60" s="8">
        <v>21.26</v>
      </c>
      <c r="I60" s="8">
        <v>17.85</v>
      </c>
      <c r="J60" s="8">
        <v>25.23</v>
      </c>
      <c r="K60" s="9">
        <v>13.46</v>
      </c>
      <c r="L60" s="9">
        <v>14.98</v>
      </c>
      <c r="M60" s="9">
        <v>13.79</v>
      </c>
      <c r="N60" s="10">
        <v>12.73</v>
      </c>
      <c r="O60" s="10">
        <v>25.5</v>
      </c>
      <c r="P60" s="10">
        <v>81</v>
      </c>
      <c r="Q60" s="10">
        <v>27.43</v>
      </c>
      <c r="R60" s="6">
        <v>19.63</v>
      </c>
      <c r="S60" s="6">
        <v>12.36</v>
      </c>
      <c r="T60" s="6">
        <v>20.83</v>
      </c>
      <c r="U60" s="6">
        <v>19.83</v>
      </c>
    </row>
    <row r="61" spans="1:21" ht="15">
      <c r="A61" s="1" t="s">
        <v>79</v>
      </c>
      <c r="B61" s="7">
        <v>11.67</v>
      </c>
      <c r="C61" s="7">
        <v>24.29</v>
      </c>
      <c r="D61" s="7">
        <v>8.71</v>
      </c>
      <c r="E61" s="7">
        <v>21.67</v>
      </c>
      <c r="F61" s="7">
        <v>10.89</v>
      </c>
      <c r="G61" s="8">
        <v>19.09</v>
      </c>
      <c r="H61" s="8">
        <v>21.26</v>
      </c>
      <c r="I61" s="8">
        <v>17.85</v>
      </c>
      <c r="J61" s="8">
        <v>25.23</v>
      </c>
      <c r="K61" s="9">
        <v>13.46</v>
      </c>
      <c r="L61" s="9">
        <v>14.98</v>
      </c>
      <c r="M61" s="9">
        <v>13.79</v>
      </c>
      <c r="N61" s="10">
        <v>12.73</v>
      </c>
      <c r="O61" s="10">
        <v>25.5</v>
      </c>
      <c r="P61" s="10">
        <v>87</v>
      </c>
      <c r="Q61" s="10">
        <v>27.43</v>
      </c>
      <c r="R61" s="6">
        <v>19.63</v>
      </c>
      <c r="S61" s="6">
        <v>12.36</v>
      </c>
      <c r="T61" s="6">
        <v>20.83</v>
      </c>
      <c r="U61" s="6">
        <v>19.83</v>
      </c>
    </row>
    <row r="62" spans="1:21" ht="15">
      <c r="A62" s="1" t="s">
        <v>80</v>
      </c>
      <c r="B62" s="7">
        <v>11.67</v>
      </c>
      <c r="C62" s="7">
        <v>24.29</v>
      </c>
      <c r="D62" s="7">
        <v>8.71</v>
      </c>
      <c r="E62" s="7">
        <v>21.67</v>
      </c>
      <c r="F62" s="7">
        <v>10.89</v>
      </c>
      <c r="G62" s="8">
        <v>19.09</v>
      </c>
      <c r="H62" s="8">
        <v>21.26</v>
      </c>
      <c r="I62" s="8">
        <v>17.85</v>
      </c>
      <c r="J62" s="8">
        <v>25.23</v>
      </c>
      <c r="K62" s="9">
        <v>13.46</v>
      </c>
      <c r="L62" s="9">
        <v>14.98</v>
      </c>
      <c r="M62" s="9">
        <v>13.79</v>
      </c>
      <c r="N62" s="10">
        <v>12.73</v>
      </c>
      <c r="O62" s="10">
        <v>0.1</v>
      </c>
      <c r="P62" s="10">
        <v>83</v>
      </c>
      <c r="Q62" s="10">
        <v>27.43</v>
      </c>
      <c r="R62" s="6">
        <v>19.63</v>
      </c>
      <c r="S62" s="6">
        <v>12.36</v>
      </c>
      <c r="T62" s="6">
        <v>20.83</v>
      </c>
      <c r="U62" s="6">
        <v>19.83</v>
      </c>
    </row>
    <row r="63" spans="1:21" ht="15">
      <c r="A63" s="1" t="s">
        <v>81</v>
      </c>
      <c r="B63" s="7">
        <v>11.67</v>
      </c>
      <c r="C63" s="7">
        <v>24.29</v>
      </c>
      <c r="D63" s="7">
        <v>8.71</v>
      </c>
      <c r="E63" s="7">
        <v>21.67</v>
      </c>
      <c r="F63" s="7">
        <v>10.89</v>
      </c>
      <c r="G63" s="8">
        <v>19.09</v>
      </c>
      <c r="H63" s="8">
        <v>21.26</v>
      </c>
      <c r="I63" s="8">
        <v>17.85</v>
      </c>
      <c r="J63" s="8">
        <v>25.23</v>
      </c>
      <c r="K63" s="9">
        <v>13.46</v>
      </c>
      <c r="L63" s="9">
        <v>14.98</v>
      </c>
      <c r="M63" s="9">
        <v>13.79</v>
      </c>
      <c r="N63" s="10">
        <v>12.73</v>
      </c>
      <c r="O63" s="10">
        <v>0.1</v>
      </c>
      <c r="P63" s="10">
        <v>98</v>
      </c>
      <c r="Q63" s="10">
        <v>27.43</v>
      </c>
      <c r="R63" s="6">
        <v>19.63</v>
      </c>
      <c r="S63" s="6">
        <v>12.36</v>
      </c>
      <c r="T63" s="6">
        <v>20.83</v>
      </c>
      <c r="U63" s="6">
        <v>19.83</v>
      </c>
    </row>
    <row r="64" spans="1:21" ht="15">
      <c r="A64" s="1" t="s">
        <v>82</v>
      </c>
      <c r="B64" s="7">
        <v>11.67</v>
      </c>
      <c r="C64" s="7">
        <v>24.29</v>
      </c>
      <c r="D64" s="7">
        <v>8.71</v>
      </c>
      <c r="E64" s="7">
        <v>21.67</v>
      </c>
      <c r="F64" s="7">
        <v>10.89</v>
      </c>
      <c r="G64" s="8">
        <v>19.09</v>
      </c>
      <c r="H64" s="8">
        <v>21.26</v>
      </c>
      <c r="I64" s="8">
        <v>17.85</v>
      </c>
      <c r="J64" s="8">
        <v>25.23</v>
      </c>
      <c r="K64" s="9">
        <v>13.46</v>
      </c>
      <c r="L64" s="9">
        <v>14.98</v>
      </c>
      <c r="M64" s="9">
        <v>13.79</v>
      </c>
      <c r="N64" s="10">
        <v>12.73</v>
      </c>
      <c r="O64" s="10">
        <v>0.1</v>
      </c>
      <c r="P64" s="10">
        <v>91</v>
      </c>
      <c r="Q64" s="10">
        <v>27.43</v>
      </c>
      <c r="R64" s="6">
        <v>19.63</v>
      </c>
      <c r="S64" s="6">
        <v>12.36</v>
      </c>
      <c r="T64" s="6">
        <v>20.83</v>
      </c>
      <c r="U64" s="6">
        <v>19.83</v>
      </c>
    </row>
    <row r="65" spans="1:21" ht="15">
      <c r="A65" s="1" t="s">
        <v>83</v>
      </c>
      <c r="B65" s="7">
        <v>11.67</v>
      </c>
      <c r="C65" s="7">
        <v>24.29</v>
      </c>
      <c r="D65" s="7">
        <v>8.71</v>
      </c>
      <c r="E65" s="7">
        <v>21.67</v>
      </c>
      <c r="F65" s="7">
        <v>10.89</v>
      </c>
      <c r="G65" s="8">
        <v>19.09</v>
      </c>
      <c r="H65" s="8">
        <v>21.26</v>
      </c>
      <c r="I65" s="8">
        <v>17.85</v>
      </c>
      <c r="J65" s="8">
        <v>25.23</v>
      </c>
      <c r="K65" s="9">
        <v>13.46</v>
      </c>
      <c r="L65" s="9">
        <v>14.98</v>
      </c>
      <c r="M65" s="9">
        <v>13.79</v>
      </c>
      <c r="N65" s="10">
        <v>12.73</v>
      </c>
      <c r="O65" s="10">
        <v>0.1</v>
      </c>
      <c r="P65" s="10">
        <v>79</v>
      </c>
      <c r="Q65" s="10">
        <v>27.43</v>
      </c>
      <c r="R65" s="6">
        <v>19.63</v>
      </c>
      <c r="S65" s="6">
        <v>12.36</v>
      </c>
      <c r="T65" s="6">
        <v>20.83</v>
      </c>
      <c r="U65" s="6">
        <v>19.83</v>
      </c>
    </row>
    <row r="66" spans="1:21" ht="15">
      <c r="A66" s="1" t="s">
        <v>84</v>
      </c>
      <c r="B66" s="7">
        <v>11.67</v>
      </c>
      <c r="C66" s="7">
        <v>24.29</v>
      </c>
      <c r="D66" s="7">
        <v>8.71</v>
      </c>
      <c r="E66" s="7">
        <v>21.67</v>
      </c>
      <c r="F66" s="7">
        <v>10.89</v>
      </c>
      <c r="G66" s="8">
        <v>19.09</v>
      </c>
      <c r="H66" s="8">
        <v>21.26</v>
      </c>
      <c r="I66" s="8">
        <v>17.85</v>
      </c>
      <c r="J66" s="8">
        <v>25.23</v>
      </c>
      <c r="K66" s="9">
        <v>13.46</v>
      </c>
      <c r="L66" s="9">
        <v>14.98</v>
      </c>
      <c r="M66" s="9">
        <v>13.79</v>
      </c>
      <c r="N66" s="10">
        <v>12.73</v>
      </c>
      <c r="O66" s="10">
        <v>0.1</v>
      </c>
      <c r="P66" s="10">
        <v>81</v>
      </c>
      <c r="Q66" s="10">
        <v>27.43</v>
      </c>
      <c r="R66" s="6">
        <v>19.63</v>
      </c>
      <c r="S66" s="6">
        <v>12.36</v>
      </c>
      <c r="T66" s="6">
        <v>20.83</v>
      </c>
      <c r="U66" s="6">
        <v>19.83</v>
      </c>
    </row>
    <row r="67" spans="1:21" ht="15">
      <c r="A67" s="1" t="s">
        <v>85</v>
      </c>
      <c r="B67" s="7">
        <v>11.67</v>
      </c>
      <c r="C67" s="7">
        <v>24.29</v>
      </c>
      <c r="D67" s="7">
        <v>8.71</v>
      </c>
      <c r="E67" s="7">
        <v>21.67</v>
      </c>
      <c r="F67" s="7">
        <v>10.89</v>
      </c>
      <c r="G67" s="8">
        <v>19.09</v>
      </c>
      <c r="H67" s="8">
        <v>21.26</v>
      </c>
      <c r="I67" s="8">
        <v>17.85</v>
      </c>
      <c r="J67" s="8">
        <v>25.23</v>
      </c>
      <c r="K67" s="9">
        <v>13.46</v>
      </c>
      <c r="L67" s="9">
        <v>14.98</v>
      </c>
      <c r="M67" s="9">
        <v>13.79</v>
      </c>
      <c r="N67" s="10">
        <v>12.73</v>
      </c>
      <c r="O67" s="10">
        <v>0.1</v>
      </c>
      <c r="P67" s="10">
        <v>87</v>
      </c>
      <c r="Q67" s="10">
        <v>27.43</v>
      </c>
      <c r="R67" s="6">
        <v>19.63</v>
      </c>
      <c r="S67" s="6">
        <v>12.36</v>
      </c>
      <c r="T67" s="6">
        <v>20.83</v>
      </c>
      <c r="U67" s="6">
        <v>19.83</v>
      </c>
    </row>
    <row r="68" spans="1:21" ht="15">
      <c r="A68" s="1" t="s">
        <v>86</v>
      </c>
      <c r="B68" s="23">
        <v>355</v>
      </c>
      <c r="C68" s="24">
        <v>380</v>
      </c>
      <c r="D68" s="24">
        <v>405</v>
      </c>
      <c r="E68" s="24">
        <v>891</v>
      </c>
      <c r="F68" s="25">
        <v>520</v>
      </c>
      <c r="G68" s="8">
        <v>19.09</v>
      </c>
      <c r="H68" s="8">
        <v>21.26</v>
      </c>
      <c r="I68" s="8">
        <v>17.85</v>
      </c>
      <c r="J68" s="8">
        <v>25.23</v>
      </c>
      <c r="K68" s="9">
        <v>13.46</v>
      </c>
      <c r="L68" s="9">
        <v>14.98</v>
      </c>
      <c r="M68" s="9">
        <v>13.79</v>
      </c>
      <c r="N68" s="10">
        <v>12.73</v>
      </c>
      <c r="O68" s="10">
        <v>25.5</v>
      </c>
      <c r="P68" s="10">
        <v>83</v>
      </c>
      <c r="Q68" s="10">
        <v>27.43</v>
      </c>
      <c r="R68" s="6">
        <v>19.63</v>
      </c>
      <c r="S68" s="6">
        <v>12.36</v>
      </c>
      <c r="T68" s="6">
        <v>20.83</v>
      </c>
      <c r="U68" s="6">
        <v>19.83</v>
      </c>
    </row>
    <row r="69" spans="1:21" ht="15">
      <c r="A69" s="1" t="s">
        <v>87</v>
      </c>
      <c r="B69" s="26">
        <v>355</v>
      </c>
      <c r="C69" s="27">
        <v>380</v>
      </c>
      <c r="D69" s="27">
        <v>405</v>
      </c>
      <c r="E69" s="27">
        <v>891</v>
      </c>
      <c r="F69" s="28">
        <v>520</v>
      </c>
      <c r="G69" s="8">
        <v>19.09</v>
      </c>
      <c r="H69" s="8">
        <v>21.26</v>
      </c>
      <c r="I69" s="8">
        <v>17.85</v>
      </c>
      <c r="J69" s="8">
        <v>25.23</v>
      </c>
      <c r="K69" s="9">
        <v>13.46</v>
      </c>
      <c r="L69" s="9">
        <v>14.98</v>
      </c>
      <c r="M69" s="9">
        <v>13.79</v>
      </c>
      <c r="N69" s="10">
        <v>12.73</v>
      </c>
      <c r="O69" s="10">
        <v>25.5</v>
      </c>
      <c r="P69" s="10">
        <v>98</v>
      </c>
      <c r="Q69" s="10">
        <v>27.43</v>
      </c>
      <c r="R69" s="6">
        <v>19.63</v>
      </c>
      <c r="S69" s="6">
        <v>12.36</v>
      </c>
      <c r="T69" s="6">
        <v>20.83</v>
      </c>
      <c r="U69" s="6">
        <v>19.83</v>
      </c>
    </row>
    <row r="70" spans="1:21" ht="15">
      <c r="A70" s="1" t="s">
        <v>88</v>
      </c>
      <c r="B70" s="26">
        <v>355</v>
      </c>
      <c r="C70" s="27">
        <v>380</v>
      </c>
      <c r="D70" s="27">
        <v>405</v>
      </c>
      <c r="E70" s="27">
        <v>891</v>
      </c>
      <c r="F70" s="28">
        <v>520</v>
      </c>
      <c r="G70" s="8">
        <v>19.09</v>
      </c>
      <c r="H70" s="8">
        <v>21.26</v>
      </c>
      <c r="I70" s="8">
        <v>17.85</v>
      </c>
      <c r="J70" s="8">
        <v>25.23</v>
      </c>
      <c r="K70" s="9">
        <v>13.46</v>
      </c>
      <c r="L70" s="9">
        <v>14.98</v>
      </c>
      <c r="M70" s="9">
        <v>13.79</v>
      </c>
      <c r="N70" s="10">
        <v>12.73</v>
      </c>
      <c r="O70" s="10">
        <v>25.5</v>
      </c>
      <c r="P70" s="10">
        <v>91</v>
      </c>
      <c r="Q70" s="10">
        <v>27.43</v>
      </c>
      <c r="R70" s="6">
        <v>19.63</v>
      </c>
      <c r="S70" s="6">
        <v>12.36</v>
      </c>
      <c r="T70" s="6">
        <v>20.83</v>
      </c>
      <c r="U70" s="6">
        <v>19.83</v>
      </c>
    </row>
    <row r="71" spans="1:21" ht="15">
      <c r="A71" s="1" t="s">
        <v>89</v>
      </c>
      <c r="B71" s="26">
        <v>355</v>
      </c>
      <c r="C71" s="27">
        <v>380</v>
      </c>
      <c r="D71" s="27">
        <v>405</v>
      </c>
      <c r="E71" s="27">
        <v>891</v>
      </c>
      <c r="F71" s="28">
        <v>520</v>
      </c>
      <c r="G71" s="8">
        <v>19.09</v>
      </c>
      <c r="H71" s="8">
        <v>21.26</v>
      </c>
      <c r="I71" s="8">
        <v>17.85</v>
      </c>
      <c r="J71" s="8">
        <v>25.23</v>
      </c>
      <c r="K71" s="9">
        <v>13.46</v>
      </c>
      <c r="L71" s="9">
        <v>14.98</v>
      </c>
      <c r="M71" s="9">
        <v>13.79</v>
      </c>
      <c r="N71" s="10">
        <v>12.73</v>
      </c>
      <c r="O71" s="10">
        <v>25.5</v>
      </c>
      <c r="P71" s="10">
        <v>79</v>
      </c>
      <c r="Q71" s="10">
        <v>27.43</v>
      </c>
      <c r="R71" s="6">
        <v>19.63</v>
      </c>
      <c r="S71" s="6">
        <v>12.36</v>
      </c>
      <c r="T71" s="6">
        <v>20.83</v>
      </c>
      <c r="U71" s="6">
        <v>19.83</v>
      </c>
    </row>
    <row r="72" spans="1:21" ht="15">
      <c r="A72" s="1" t="s">
        <v>90</v>
      </c>
      <c r="B72" s="26">
        <v>355</v>
      </c>
      <c r="C72" s="27">
        <v>380</v>
      </c>
      <c r="D72" s="27">
        <v>405</v>
      </c>
      <c r="E72" s="27">
        <v>891</v>
      </c>
      <c r="F72" s="28">
        <v>520</v>
      </c>
      <c r="G72" s="8">
        <v>19.09</v>
      </c>
      <c r="H72" s="8">
        <v>21.26</v>
      </c>
      <c r="I72" s="8">
        <v>17.85</v>
      </c>
      <c r="J72" s="8">
        <v>25.23</v>
      </c>
      <c r="K72" s="9">
        <v>13.46</v>
      </c>
      <c r="L72" s="9">
        <v>14.98</v>
      </c>
      <c r="M72" s="9">
        <v>13.79</v>
      </c>
      <c r="N72" s="10">
        <v>12.73</v>
      </c>
      <c r="O72" s="10">
        <v>25.5</v>
      </c>
      <c r="P72" s="10">
        <v>81</v>
      </c>
      <c r="Q72" s="10">
        <v>27.43</v>
      </c>
      <c r="R72" s="6">
        <v>19.63</v>
      </c>
      <c r="S72" s="6">
        <v>12.36</v>
      </c>
      <c r="T72" s="6">
        <v>20.83</v>
      </c>
      <c r="U72" s="6">
        <v>19.83</v>
      </c>
    </row>
    <row r="73" spans="1:21" ht="15">
      <c r="A73" s="1" t="s">
        <v>91</v>
      </c>
      <c r="B73" s="29">
        <v>355</v>
      </c>
      <c r="C73" s="30">
        <v>380</v>
      </c>
      <c r="D73" s="30">
        <v>405</v>
      </c>
      <c r="E73" s="30">
        <v>891</v>
      </c>
      <c r="F73" s="31">
        <v>520</v>
      </c>
      <c r="G73" s="8">
        <v>19.09</v>
      </c>
      <c r="H73" s="8">
        <v>21.26</v>
      </c>
      <c r="I73" s="8">
        <v>17.85</v>
      </c>
      <c r="J73" s="8">
        <v>25.23</v>
      </c>
      <c r="K73" s="9">
        <v>13.46</v>
      </c>
      <c r="L73" s="9">
        <v>14.98</v>
      </c>
      <c r="M73" s="9">
        <v>13.79</v>
      </c>
      <c r="N73" s="10">
        <v>12.73</v>
      </c>
      <c r="O73" s="10">
        <v>25.5</v>
      </c>
      <c r="P73" s="10">
        <v>87</v>
      </c>
      <c r="Q73" s="10">
        <v>27.43</v>
      </c>
      <c r="R73" s="6">
        <v>19.63</v>
      </c>
      <c r="S73" s="6">
        <v>12.36</v>
      </c>
      <c r="T73" s="6">
        <v>20.83</v>
      </c>
      <c r="U73" s="6">
        <v>19.83</v>
      </c>
    </row>
    <row r="74" spans="1:21" ht="15">
      <c r="A74" s="1" t="s">
        <v>92</v>
      </c>
      <c r="B74" s="7">
        <v>18.15</v>
      </c>
      <c r="C74" s="7">
        <v>248.79</v>
      </c>
      <c r="D74" s="7">
        <v>98.84</v>
      </c>
      <c r="E74" s="7">
        <v>173.76</v>
      </c>
      <c r="F74" s="7">
        <v>67.25</v>
      </c>
      <c r="G74" s="14">
        <v>10</v>
      </c>
      <c r="H74" s="15">
        <v>9</v>
      </c>
      <c r="I74" s="15">
        <v>15</v>
      </c>
      <c r="J74" s="15">
        <v>11</v>
      </c>
      <c r="K74" s="41">
        <v>17</v>
      </c>
      <c r="L74" s="41">
        <v>11.1</v>
      </c>
      <c r="M74" s="42">
        <v>10.39</v>
      </c>
      <c r="N74" s="10">
        <v>263.22</v>
      </c>
      <c r="O74" s="10">
        <v>117.71</v>
      </c>
      <c r="P74" s="10">
        <v>363</v>
      </c>
      <c r="Q74" s="10">
        <v>84.4</v>
      </c>
      <c r="R74" s="6">
        <v>19.63</v>
      </c>
      <c r="S74" s="6">
        <v>12.36</v>
      </c>
      <c r="T74" s="6">
        <v>20.83</v>
      </c>
      <c r="U74" s="6">
        <v>19.83</v>
      </c>
    </row>
    <row r="75" spans="1:21" ht="15">
      <c r="A75" s="1" t="s">
        <v>93</v>
      </c>
      <c r="B75" s="7">
        <v>18.15</v>
      </c>
      <c r="C75" s="7">
        <v>248.79</v>
      </c>
      <c r="D75" s="7">
        <v>98.84</v>
      </c>
      <c r="E75" s="7">
        <v>173.76</v>
      </c>
      <c r="F75" s="7">
        <v>67.25</v>
      </c>
      <c r="G75" s="14">
        <v>10</v>
      </c>
      <c r="H75" s="15">
        <v>9</v>
      </c>
      <c r="I75" s="15">
        <v>15</v>
      </c>
      <c r="J75" s="15">
        <v>11</v>
      </c>
      <c r="K75" s="41">
        <v>17</v>
      </c>
      <c r="L75" s="41">
        <v>11.1</v>
      </c>
      <c r="M75" s="42">
        <v>10.39</v>
      </c>
      <c r="N75" s="10">
        <v>263.22</v>
      </c>
      <c r="O75" s="10">
        <v>117.71</v>
      </c>
      <c r="P75" s="10">
        <v>363</v>
      </c>
      <c r="Q75" s="10">
        <v>84.4</v>
      </c>
      <c r="R75" s="6">
        <v>19.63</v>
      </c>
      <c r="S75" s="6">
        <v>12.36</v>
      </c>
      <c r="T75" s="6">
        <v>20.83</v>
      </c>
      <c r="U75" s="6">
        <v>19.83</v>
      </c>
    </row>
    <row r="76" spans="1:21" ht="15">
      <c r="A76" s="1" t="s">
        <v>94</v>
      </c>
      <c r="B76" s="7">
        <v>18.15</v>
      </c>
      <c r="C76" s="7">
        <v>248.79</v>
      </c>
      <c r="D76" s="7">
        <v>98.84</v>
      </c>
      <c r="E76" s="7">
        <v>173.76</v>
      </c>
      <c r="F76" s="7">
        <v>67.25</v>
      </c>
      <c r="G76" s="14">
        <v>10</v>
      </c>
      <c r="H76" s="15">
        <v>9</v>
      </c>
      <c r="I76" s="15">
        <v>15</v>
      </c>
      <c r="J76" s="15">
        <v>11</v>
      </c>
      <c r="K76" s="41">
        <v>17</v>
      </c>
      <c r="L76" s="41">
        <v>11.1</v>
      </c>
      <c r="M76" s="42">
        <v>10.39</v>
      </c>
      <c r="N76" s="10">
        <v>263.22</v>
      </c>
      <c r="O76" s="10">
        <v>117.71</v>
      </c>
      <c r="P76" s="10">
        <v>363</v>
      </c>
      <c r="Q76" s="10">
        <v>84.4</v>
      </c>
      <c r="R76" s="6">
        <v>19.63</v>
      </c>
      <c r="S76" s="6">
        <v>12.36</v>
      </c>
      <c r="T76" s="6">
        <v>20.83</v>
      </c>
      <c r="U76" s="6">
        <v>19.83</v>
      </c>
    </row>
    <row r="77" spans="1:21" ht="15">
      <c r="A77" s="1" t="s">
        <v>95</v>
      </c>
      <c r="B77" s="7">
        <v>18.15</v>
      </c>
      <c r="C77" s="7">
        <v>248.79</v>
      </c>
      <c r="D77" s="7">
        <v>98.84</v>
      </c>
      <c r="E77" s="7">
        <v>173.76</v>
      </c>
      <c r="F77" s="7">
        <v>67.25</v>
      </c>
      <c r="G77" s="14">
        <v>10</v>
      </c>
      <c r="H77" s="15">
        <v>9</v>
      </c>
      <c r="I77" s="15">
        <v>15</v>
      </c>
      <c r="J77" s="15">
        <v>11</v>
      </c>
      <c r="K77" s="41">
        <v>17</v>
      </c>
      <c r="L77" s="41">
        <v>11.1</v>
      </c>
      <c r="M77" s="42">
        <v>10.39</v>
      </c>
      <c r="N77" s="10">
        <v>263.22</v>
      </c>
      <c r="O77" s="10">
        <v>117.71</v>
      </c>
      <c r="P77" s="10">
        <v>363</v>
      </c>
      <c r="Q77" s="10">
        <v>84.4</v>
      </c>
      <c r="R77" s="6">
        <v>19.63</v>
      </c>
      <c r="S77" s="6">
        <v>12.36</v>
      </c>
      <c r="T77" s="6">
        <v>20.83</v>
      </c>
      <c r="U77" s="6">
        <v>19.83</v>
      </c>
    </row>
    <row r="78" spans="1:21" ht="15">
      <c r="A78" s="1" t="s">
        <v>96</v>
      </c>
      <c r="B78" s="7">
        <v>18.15</v>
      </c>
      <c r="C78" s="7">
        <v>248.79</v>
      </c>
      <c r="D78" s="7">
        <v>98.84</v>
      </c>
      <c r="E78" s="7">
        <v>173.76</v>
      </c>
      <c r="F78" s="7">
        <v>67.25</v>
      </c>
      <c r="G78" s="14">
        <v>10</v>
      </c>
      <c r="H78" s="15">
        <v>9</v>
      </c>
      <c r="I78" s="15">
        <v>15</v>
      </c>
      <c r="J78" s="15">
        <v>11</v>
      </c>
      <c r="K78" s="41">
        <v>17</v>
      </c>
      <c r="L78" s="41">
        <v>11.1</v>
      </c>
      <c r="M78" s="42">
        <v>10.39</v>
      </c>
      <c r="N78" s="10">
        <v>263.22</v>
      </c>
      <c r="O78" s="10">
        <v>117.71</v>
      </c>
      <c r="P78" s="10">
        <v>363</v>
      </c>
      <c r="Q78" s="10">
        <v>84.4</v>
      </c>
      <c r="R78" s="6">
        <v>19.63</v>
      </c>
      <c r="S78" s="6">
        <v>12.36</v>
      </c>
      <c r="T78" s="6">
        <v>20.83</v>
      </c>
      <c r="U78" s="6">
        <v>19.83</v>
      </c>
    </row>
    <row r="79" spans="1:21" ht="15">
      <c r="A79" s="1" t="s">
        <v>97</v>
      </c>
      <c r="B79" s="7">
        <v>18.15</v>
      </c>
      <c r="C79" s="7">
        <v>248.79</v>
      </c>
      <c r="D79" s="7">
        <v>98.84</v>
      </c>
      <c r="E79" s="7">
        <v>173.76</v>
      </c>
      <c r="F79" s="7">
        <v>67.25</v>
      </c>
      <c r="G79" s="14">
        <v>10</v>
      </c>
      <c r="H79" s="15">
        <v>9</v>
      </c>
      <c r="I79" s="15">
        <v>15</v>
      </c>
      <c r="J79" s="15">
        <v>11</v>
      </c>
      <c r="K79" s="41">
        <v>17</v>
      </c>
      <c r="L79" s="41">
        <v>11.1</v>
      </c>
      <c r="M79" s="42">
        <v>10.39</v>
      </c>
      <c r="N79" s="10">
        <v>263.22</v>
      </c>
      <c r="O79" s="10">
        <v>117.71</v>
      </c>
      <c r="P79" s="10">
        <v>363</v>
      </c>
      <c r="Q79" s="10">
        <v>84.4</v>
      </c>
      <c r="R79" s="6">
        <v>19.63</v>
      </c>
      <c r="S79" s="6">
        <v>12.36</v>
      </c>
      <c r="T79" s="6">
        <v>20.83</v>
      </c>
      <c r="U79" s="6">
        <v>19.83</v>
      </c>
    </row>
    <row r="80" spans="1:21" ht="15">
      <c r="A80" s="1" t="s">
        <v>98</v>
      </c>
      <c r="B80" s="7">
        <v>18.15</v>
      </c>
      <c r="C80" s="7">
        <v>248.79</v>
      </c>
      <c r="D80" s="7">
        <v>98.84</v>
      </c>
      <c r="E80" s="7">
        <v>173.76</v>
      </c>
      <c r="F80" s="7">
        <v>67.25</v>
      </c>
      <c r="G80" s="14">
        <v>10</v>
      </c>
      <c r="H80" s="15">
        <v>9</v>
      </c>
      <c r="I80" s="15">
        <v>15</v>
      </c>
      <c r="J80" s="15">
        <v>11</v>
      </c>
      <c r="K80" s="41">
        <v>17</v>
      </c>
      <c r="L80" s="41">
        <v>11.1</v>
      </c>
      <c r="M80" s="42">
        <v>10.39</v>
      </c>
      <c r="N80" s="10">
        <v>263.22</v>
      </c>
      <c r="O80" s="10">
        <v>117.71</v>
      </c>
      <c r="P80" s="10">
        <v>363</v>
      </c>
      <c r="Q80" s="10">
        <v>84.4</v>
      </c>
      <c r="R80" s="6">
        <v>19.63</v>
      </c>
      <c r="S80" s="6">
        <v>12.36</v>
      </c>
      <c r="T80" s="6">
        <v>20.83</v>
      </c>
      <c r="U80" s="6">
        <v>19.83</v>
      </c>
    </row>
    <row r="81" spans="1:21" ht="15">
      <c r="A81" s="1" t="s">
        <v>99</v>
      </c>
      <c r="B81" s="7">
        <v>18.15</v>
      </c>
      <c r="C81" s="7">
        <v>248.79</v>
      </c>
      <c r="D81" s="7">
        <v>98.84</v>
      </c>
      <c r="E81" s="7">
        <v>173.76</v>
      </c>
      <c r="F81" s="7">
        <v>67.25</v>
      </c>
      <c r="G81" s="14">
        <v>10</v>
      </c>
      <c r="H81" s="15">
        <v>9</v>
      </c>
      <c r="I81" s="15">
        <v>15</v>
      </c>
      <c r="J81" s="15">
        <v>11</v>
      </c>
      <c r="K81" s="41">
        <v>17</v>
      </c>
      <c r="L81" s="41">
        <v>11.1</v>
      </c>
      <c r="M81" s="42">
        <v>10.39</v>
      </c>
      <c r="N81" s="10">
        <v>263.22</v>
      </c>
      <c r="O81" s="10">
        <v>117.71</v>
      </c>
      <c r="P81" s="10">
        <v>363</v>
      </c>
      <c r="Q81" s="10">
        <v>84.4</v>
      </c>
      <c r="R81" s="6">
        <v>19.63</v>
      </c>
      <c r="S81" s="6">
        <v>12.36</v>
      </c>
      <c r="T81" s="6">
        <v>20.83</v>
      </c>
      <c r="U81" s="6">
        <v>19.83</v>
      </c>
    </row>
    <row r="82" spans="1:21" ht="15">
      <c r="A82" s="1" t="s">
        <v>100</v>
      </c>
      <c r="B82" s="7">
        <v>18.15</v>
      </c>
      <c r="C82" s="7">
        <v>248.79</v>
      </c>
      <c r="D82" s="7">
        <v>98.84</v>
      </c>
      <c r="E82" s="7">
        <v>173.76</v>
      </c>
      <c r="F82" s="7">
        <v>67.25</v>
      </c>
      <c r="G82" s="14">
        <v>10</v>
      </c>
      <c r="H82" s="15">
        <v>9</v>
      </c>
      <c r="I82" s="15">
        <v>15</v>
      </c>
      <c r="J82" s="15">
        <v>11</v>
      </c>
      <c r="K82" s="41">
        <v>17</v>
      </c>
      <c r="L82" s="41">
        <v>11.1</v>
      </c>
      <c r="M82" s="42">
        <v>10.39</v>
      </c>
      <c r="N82" s="10">
        <v>263.22</v>
      </c>
      <c r="O82" s="10">
        <v>117.71</v>
      </c>
      <c r="P82" s="10">
        <v>363</v>
      </c>
      <c r="Q82" s="10">
        <v>84.4</v>
      </c>
      <c r="R82" s="6">
        <v>19.63</v>
      </c>
      <c r="S82" s="6">
        <v>12.36</v>
      </c>
      <c r="T82" s="6">
        <v>20.83</v>
      </c>
      <c r="U82" s="6">
        <v>19.83</v>
      </c>
    </row>
    <row r="83" spans="1:21" ht="15">
      <c r="A83" s="1" t="s">
        <v>101</v>
      </c>
      <c r="B83" s="7">
        <v>18.15</v>
      </c>
      <c r="C83" s="7">
        <v>248.79</v>
      </c>
      <c r="D83" s="7">
        <v>98.84</v>
      </c>
      <c r="E83" s="7">
        <v>173.76</v>
      </c>
      <c r="F83" s="7">
        <v>67.25</v>
      </c>
      <c r="G83" s="14">
        <v>10</v>
      </c>
      <c r="H83" s="15">
        <v>9</v>
      </c>
      <c r="I83" s="15">
        <v>15</v>
      </c>
      <c r="J83" s="15">
        <v>11</v>
      </c>
      <c r="K83" s="41">
        <v>17</v>
      </c>
      <c r="L83" s="41">
        <v>11.1</v>
      </c>
      <c r="M83" s="42">
        <v>10.39</v>
      </c>
      <c r="N83" s="10">
        <v>263.22</v>
      </c>
      <c r="O83" s="10">
        <v>117.71</v>
      </c>
      <c r="P83" s="10">
        <v>363</v>
      </c>
      <c r="Q83" s="10">
        <v>84.4</v>
      </c>
      <c r="R83" s="6">
        <v>19.63</v>
      </c>
      <c r="S83" s="6">
        <v>12.36</v>
      </c>
      <c r="T83" s="6">
        <v>20.83</v>
      </c>
      <c r="U83" s="6">
        <v>19.83</v>
      </c>
    </row>
    <row r="84" spans="1:21" ht="15">
      <c r="A84" s="1" t="s">
        <v>102</v>
      </c>
      <c r="B84" s="7">
        <v>18.15</v>
      </c>
      <c r="C84" s="7">
        <v>248.79</v>
      </c>
      <c r="D84" s="7">
        <v>98.84</v>
      </c>
      <c r="E84" s="7">
        <v>173.76</v>
      </c>
      <c r="F84" s="7">
        <v>67.25</v>
      </c>
      <c r="G84" s="14">
        <v>10</v>
      </c>
      <c r="H84" s="15">
        <v>9</v>
      </c>
      <c r="I84" s="15">
        <v>15</v>
      </c>
      <c r="J84" s="15">
        <v>11</v>
      </c>
      <c r="K84" s="41">
        <v>17</v>
      </c>
      <c r="L84" s="41">
        <v>11.1</v>
      </c>
      <c r="M84" s="42">
        <v>10.39</v>
      </c>
      <c r="N84" s="10">
        <v>263.22</v>
      </c>
      <c r="O84" s="10">
        <v>117.71</v>
      </c>
      <c r="P84" s="10">
        <v>363</v>
      </c>
      <c r="Q84" s="10">
        <v>84.4</v>
      </c>
      <c r="R84" s="6">
        <v>19.63</v>
      </c>
      <c r="S84" s="6">
        <v>12.36</v>
      </c>
      <c r="T84" s="6">
        <v>20.83</v>
      </c>
      <c r="U84" s="6">
        <v>19.83</v>
      </c>
    </row>
    <row r="85" spans="1:21" ht="15">
      <c r="A85" s="1" t="s">
        <v>103</v>
      </c>
      <c r="B85" s="7">
        <v>18.15</v>
      </c>
      <c r="C85" s="7">
        <v>248.79</v>
      </c>
      <c r="D85" s="7">
        <v>98.84</v>
      </c>
      <c r="E85" s="7">
        <v>173.76</v>
      </c>
      <c r="F85" s="7">
        <v>67.25</v>
      </c>
      <c r="G85" s="14">
        <v>10</v>
      </c>
      <c r="H85" s="15">
        <v>9</v>
      </c>
      <c r="I85" s="15">
        <v>15</v>
      </c>
      <c r="J85" s="15">
        <v>11</v>
      </c>
      <c r="K85" s="41">
        <v>17</v>
      </c>
      <c r="L85" s="41">
        <v>11.1</v>
      </c>
      <c r="M85" s="42">
        <v>10.39</v>
      </c>
      <c r="N85" s="10">
        <v>263.22</v>
      </c>
      <c r="O85" s="10">
        <v>117.71</v>
      </c>
      <c r="P85" s="10">
        <v>363</v>
      </c>
      <c r="Q85" s="10">
        <v>84.4</v>
      </c>
      <c r="R85" s="6">
        <v>19.63</v>
      </c>
      <c r="S85" s="6">
        <v>12.36</v>
      </c>
      <c r="T85" s="6">
        <v>20.83</v>
      </c>
      <c r="U85" s="6">
        <v>19.83</v>
      </c>
    </row>
    <row r="86" spans="1:21" ht="15">
      <c r="A86" s="1" t="s">
        <v>104</v>
      </c>
      <c r="B86" s="7">
        <v>18.15</v>
      </c>
      <c r="C86" s="7">
        <v>248.79</v>
      </c>
      <c r="D86" s="7">
        <v>98.84</v>
      </c>
      <c r="E86" s="7">
        <v>173.76</v>
      </c>
      <c r="F86" s="7">
        <v>67.25</v>
      </c>
      <c r="G86" s="14">
        <v>10</v>
      </c>
      <c r="H86" s="15">
        <v>9</v>
      </c>
      <c r="I86" s="15">
        <v>15</v>
      </c>
      <c r="J86" s="15">
        <v>11</v>
      </c>
      <c r="K86" s="41">
        <v>17</v>
      </c>
      <c r="L86" s="41">
        <v>11.1</v>
      </c>
      <c r="M86" s="42">
        <v>10.39</v>
      </c>
      <c r="N86" s="10">
        <v>263.22</v>
      </c>
      <c r="O86" s="10">
        <v>117.71</v>
      </c>
      <c r="P86" s="10">
        <v>363</v>
      </c>
      <c r="Q86" s="10">
        <v>84.4</v>
      </c>
      <c r="R86" s="6">
        <v>19.63</v>
      </c>
      <c r="S86" s="6">
        <v>12.36</v>
      </c>
      <c r="T86" s="6">
        <v>20.83</v>
      </c>
      <c r="U86" s="6">
        <v>19.83</v>
      </c>
    </row>
    <row r="87" spans="1:21" ht="15">
      <c r="A87" s="1" t="s">
        <v>105</v>
      </c>
      <c r="B87" s="7">
        <v>18.15</v>
      </c>
      <c r="C87" s="7">
        <v>248.79</v>
      </c>
      <c r="D87" s="7">
        <v>98.84</v>
      </c>
      <c r="E87" s="7">
        <v>173.76</v>
      </c>
      <c r="F87" s="7">
        <v>67.25</v>
      </c>
      <c r="G87" s="14">
        <v>10</v>
      </c>
      <c r="H87" s="15">
        <v>9</v>
      </c>
      <c r="I87" s="15">
        <v>15</v>
      </c>
      <c r="J87" s="15">
        <v>11</v>
      </c>
      <c r="K87" s="41">
        <v>17</v>
      </c>
      <c r="L87" s="41">
        <v>11.1</v>
      </c>
      <c r="M87" s="42">
        <v>10.39</v>
      </c>
      <c r="N87" s="10">
        <v>263.22</v>
      </c>
      <c r="O87" s="10">
        <v>117.71</v>
      </c>
      <c r="P87" s="10">
        <v>363</v>
      </c>
      <c r="Q87" s="10">
        <v>84.4</v>
      </c>
      <c r="R87" s="6">
        <v>19.63</v>
      </c>
      <c r="S87" s="6">
        <v>12.36</v>
      </c>
      <c r="T87" s="6">
        <v>20.83</v>
      </c>
      <c r="U87" s="6">
        <v>19.83</v>
      </c>
    </row>
    <row r="88" spans="1:21" ht="15">
      <c r="A88" s="1" t="s">
        <v>106</v>
      </c>
      <c r="B88" s="7">
        <v>18.15</v>
      </c>
      <c r="C88" s="7">
        <v>248.79</v>
      </c>
      <c r="D88" s="7">
        <v>98.84</v>
      </c>
      <c r="E88" s="7">
        <v>173.76</v>
      </c>
      <c r="F88" s="7">
        <v>67.25</v>
      </c>
      <c r="G88" s="14">
        <v>10</v>
      </c>
      <c r="H88" s="15">
        <v>9</v>
      </c>
      <c r="I88" s="15">
        <v>15</v>
      </c>
      <c r="J88" s="15">
        <v>11</v>
      </c>
      <c r="K88" s="41">
        <v>17</v>
      </c>
      <c r="L88" s="41">
        <v>11.1</v>
      </c>
      <c r="M88" s="42">
        <v>10.39</v>
      </c>
      <c r="N88" s="10">
        <v>263.22</v>
      </c>
      <c r="O88" s="10">
        <v>117.71</v>
      </c>
      <c r="P88" s="10">
        <v>363</v>
      </c>
      <c r="Q88" s="10">
        <v>84.4</v>
      </c>
      <c r="R88" s="6">
        <v>19.63</v>
      </c>
      <c r="S88" s="6">
        <v>12.36</v>
      </c>
      <c r="T88" s="6">
        <v>20.83</v>
      </c>
      <c r="U88" s="6">
        <v>19.83</v>
      </c>
    </row>
    <row r="89" spans="1:21" ht="15">
      <c r="A89" s="1" t="s">
        <v>107</v>
      </c>
      <c r="B89" s="7">
        <v>18.15</v>
      </c>
      <c r="C89" s="7">
        <v>248.79</v>
      </c>
      <c r="D89" s="7">
        <v>98.84</v>
      </c>
      <c r="E89" s="7">
        <v>173.76</v>
      </c>
      <c r="F89" s="7">
        <v>67.25</v>
      </c>
      <c r="G89" s="14">
        <v>10</v>
      </c>
      <c r="H89" s="15">
        <v>9</v>
      </c>
      <c r="I89" s="15">
        <v>15</v>
      </c>
      <c r="J89" s="15">
        <v>11</v>
      </c>
      <c r="K89" s="41">
        <v>17</v>
      </c>
      <c r="L89" s="41">
        <v>11.1</v>
      </c>
      <c r="M89" s="42">
        <v>10.39</v>
      </c>
      <c r="N89" s="10">
        <v>263.22</v>
      </c>
      <c r="O89" s="10">
        <v>117.71</v>
      </c>
      <c r="P89" s="10">
        <v>363</v>
      </c>
      <c r="Q89" s="10">
        <v>84.4</v>
      </c>
      <c r="R89" s="6">
        <v>19.63</v>
      </c>
      <c r="S89" s="6">
        <v>12.36</v>
      </c>
      <c r="T89" s="6">
        <v>20.83</v>
      </c>
      <c r="U89" s="6">
        <v>19.83</v>
      </c>
    </row>
    <row r="90" spans="1:21" ht="15">
      <c r="A90" s="1" t="s">
        <v>108</v>
      </c>
      <c r="B90" s="7">
        <v>18.15</v>
      </c>
      <c r="C90" s="7">
        <v>248.79</v>
      </c>
      <c r="D90" s="7">
        <v>98.84</v>
      </c>
      <c r="E90" s="7">
        <v>173.76</v>
      </c>
      <c r="F90" s="7">
        <v>67.25</v>
      </c>
      <c r="G90" s="14">
        <v>10</v>
      </c>
      <c r="H90" s="15">
        <v>9</v>
      </c>
      <c r="I90" s="15">
        <v>15</v>
      </c>
      <c r="J90" s="15">
        <v>11</v>
      </c>
      <c r="K90" s="41">
        <v>17</v>
      </c>
      <c r="L90" s="41">
        <v>11.1</v>
      </c>
      <c r="M90" s="42">
        <v>10.39</v>
      </c>
      <c r="N90" s="10">
        <v>263.22</v>
      </c>
      <c r="O90" s="10">
        <v>117.71</v>
      </c>
      <c r="P90" s="10">
        <v>363</v>
      </c>
      <c r="Q90" s="10">
        <v>84.4</v>
      </c>
      <c r="R90" s="6">
        <v>19.63</v>
      </c>
      <c r="S90" s="6">
        <v>12.36</v>
      </c>
      <c r="T90" s="6">
        <v>20.83</v>
      </c>
      <c r="U90" s="6">
        <v>19.83</v>
      </c>
    </row>
    <row r="91" spans="1:21" ht="15">
      <c r="A91" s="1" t="s">
        <v>109</v>
      </c>
      <c r="B91" s="7">
        <v>18.15</v>
      </c>
      <c r="C91" s="7">
        <v>248.79</v>
      </c>
      <c r="D91" s="7">
        <v>98.84</v>
      </c>
      <c r="E91" s="7">
        <v>173.76</v>
      </c>
      <c r="F91" s="7">
        <v>67.25</v>
      </c>
      <c r="G91" s="48">
        <v>10</v>
      </c>
      <c r="H91" s="49">
        <v>9</v>
      </c>
      <c r="I91" s="49">
        <v>15</v>
      </c>
      <c r="J91" s="49">
        <v>11</v>
      </c>
      <c r="K91" s="50">
        <v>17</v>
      </c>
      <c r="L91" s="50">
        <v>11.1</v>
      </c>
      <c r="M91" s="51">
        <v>10.39</v>
      </c>
      <c r="N91" s="10">
        <v>263.22</v>
      </c>
      <c r="O91" s="10">
        <v>117.71</v>
      </c>
      <c r="P91" s="10">
        <v>363</v>
      </c>
      <c r="Q91" s="10">
        <v>84.4</v>
      </c>
      <c r="R91" s="6">
        <v>19.63</v>
      </c>
      <c r="S91" s="6">
        <v>12.36</v>
      </c>
      <c r="T91" s="6">
        <v>20.83</v>
      </c>
      <c r="U91" s="6">
        <v>19.83</v>
      </c>
    </row>
    <row r="92" spans="2:21" s="13" customFormat="1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55"/>
      <c r="Q92" s="55"/>
      <c r="R92" s="6"/>
      <c r="S92" s="6"/>
      <c r="T92" s="6"/>
      <c r="U92" s="6"/>
    </row>
    <row r="93" spans="2:21" s="13" customFormat="1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55"/>
      <c r="Q93" s="55"/>
      <c r="R93" s="6"/>
      <c r="S93" s="6"/>
      <c r="T93" s="6"/>
      <c r="U93" s="6"/>
    </row>
    <row r="94" spans="2:17" s="13" customFormat="1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55"/>
      <c r="Q94" s="55"/>
    </row>
    <row r="95" spans="2:17" s="13" customFormat="1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55"/>
      <c r="Q95" s="55"/>
    </row>
    <row r="96" spans="2:17" s="13" customFormat="1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55"/>
      <c r="Q96" s="55"/>
    </row>
    <row r="97" spans="2:17" s="13" customFormat="1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55"/>
      <c r="Q97" s="55"/>
    </row>
    <row r="98" spans="2:17" s="13" customFormat="1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55"/>
      <c r="Q98" s="55"/>
    </row>
    <row r="99" spans="2:17" s="13" customFormat="1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55"/>
      <c r="Q99" s="55"/>
    </row>
    <row r="100" spans="2:17" s="13" customFormat="1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55"/>
      <c r="Q100" s="55"/>
    </row>
    <row r="101" spans="2:17" s="13" customFormat="1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55"/>
      <c r="Q101" s="55"/>
    </row>
    <row r="102" spans="2:17" s="13" customFormat="1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55"/>
      <c r="Q102" s="55"/>
    </row>
    <row r="103" spans="2:17" s="13" customFormat="1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55"/>
      <c r="Q103" s="55"/>
    </row>
    <row r="104" spans="2:17" s="13" customFormat="1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55"/>
      <c r="Q104" s="55"/>
    </row>
    <row r="105" spans="2:17" s="13" customFormat="1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55"/>
      <c r="Q105" s="55"/>
    </row>
    <row r="106" spans="2:17" s="13" customFormat="1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55"/>
      <c r="Q106" s="55"/>
    </row>
    <row r="107" spans="2:17" s="13" customFormat="1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55"/>
      <c r="Q107" s="55"/>
    </row>
    <row r="108" spans="2:17" s="13" customFormat="1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55"/>
      <c r="Q108" s="55"/>
    </row>
    <row r="109" spans="2:17" s="13" customFormat="1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55"/>
      <c r="Q109" s="55"/>
    </row>
    <row r="110" spans="2:17" s="13" customFormat="1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55"/>
      <c r="Q110" s="55"/>
    </row>
    <row r="111" spans="2:17" s="13" customFormat="1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55"/>
      <c r="Q111" s="55"/>
    </row>
    <row r="112" spans="1:21" s="13" customFormat="1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</sheetData>
  <sheetProtection/>
  <mergeCells count="20">
    <mergeCell ref="P92:Q92"/>
    <mergeCell ref="P93:Q93"/>
    <mergeCell ref="P98:Q98"/>
    <mergeCell ref="P99:Q99"/>
    <mergeCell ref="P96:Q96"/>
    <mergeCell ref="P97:Q97"/>
    <mergeCell ref="P94:Q94"/>
    <mergeCell ref="P95:Q95"/>
    <mergeCell ref="P104:Q104"/>
    <mergeCell ref="P105:Q105"/>
    <mergeCell ref="P102:Q102"/>
    <mergeCell ref="P103:Q103"/>
    <mergeCell ref="P100:Q100"/>
    <mergeCell ref="P101:Q101"/>
    <mergeCell ref="P110:Q110"/>
    <mergeCell ref="P111:Q111"/>
    <mergeCell ref="P108:Q108"/>
    <mergeCell ref="P109:Q109"/>
    <mergeCell ref="P106:Q106"/>
    <mergeCell ref="P107:Q10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 Health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cp:lastPrinted>2009-04-17T22:57:34Z</cp:lastPrinted>
  <dcterms:created xsi:type="dcterms:W3CDTF">2009-04-17T17:34:13Z</dcterms:created>
  <dcterms:modified xsi:type="dcterms:W3CDTF">2009-04-19T19:54:28Z</dcterms:modified>
  <cp:category/>
  <cp:version/>
  <cp:contentType/>
  <cp:contentStatus/>
</cp:coreProperties>
</file>